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deněk\Desktop\na odeslani\"/>
    </mc:Choice>
  </mc:AlternateContent>
  <bookViews>
    <workbookView xWindow="0" yWindow="0" windowWidth="0" windowHeight="0"/>
  </bookViews>
  <sheets>
    <sheet name="Rekapitulace stavby" sheetId="1" r:id="rId1"/>
    <sheet name="IO 01 - Rekonstrukce vodo..." sheetId="2" r:id="rId2"/>
    <sheet name="IO 02 - Vodovodní řad DN150" sheetId="3" r:id="rId3"/>
    <sheet name="IO 03 - Vodovodní a kanal..." sheetId="4" r:id="rId4"/>
    <sheet name="VRN - Vedlejší rozpočtové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'IO 01 - Rekonstrukce vodo...'!$C$125:$K$694</definedName>
    <definedName name="_xlnm.Print_Area" localSheetId="1">'IO 01 - Rekonstrukce vodo...'!$C$4:$J$76,'IO 01 - Rekonstrukce vodo...'!$C$82:$J$107,'IO 01 - Rekonstrukce vodo...'!$C$113:$K$694</definedName>
    <definedName name="_xlnm.Print_Titles" localSheetId="1">'IO 01 - Rekonstrukce vodo...'!$125:$125</definedName>
    <definedName name="_xlnm._FilterDatabase" localSheetId="2" hidden="1">'IO 02 - Vodovodní řad DN150'!$C$125:$K$690</definedName>
    <definedName name="_xlnm.Print_Area" localSheetId="2">'IO 02 - Vodovodní řad DN150'!$C$4:$J$76,'IO 02 - Vodovodní řad DN150'!$C$82:$J$107,'IO 02 - Vodovodní řad DN150'!$C$113:$K$690</definedName>
    <definedName name="_xlnm.Print_Titles" localSheetId="2">'IO 02 - Vodovodní řad DN150'!$125:$125</definedName>
    <definedName name="_xlnm._FilterDatabase" localSheetId="3" hidden="1">'IO 03 - Vodovodní a kanal...'!$C$131:$K$1079</definedName>
    <definedName name="_xlnm.Print_Area" localSheetId="3">'IO 03 - Vodovodní a kanal...'!$C$4:$J$76,'IO 03 - Vodovodní a kanal...'!$C$82:$J$113,'IO 03 - Vodovodní a kanal...'!$C$119:$K$1079</definedName>
    <definedName name="_xlnm.Print_Titles" localSheetId="3">'IO 03 - Vodovodní a kanal...'!$131:$131</definedName>
    <definedName name="_xlnm._FilterDatabase" localSheetId="4" hidden="1">'VRN - Vedlejší rozpočtové...'!$C$117:$K$161</definedName>
    <definedName name="_xlnm.Print_Area" localSheetId="4">'VRN - Vedlejší rozpočtové...'!$C$4:$J$76,'VRN - Vedlejší rozpočtové...'!$C$82:$J$99,'VRN - Vedlejší rozpočtové...'!$C$105:$K$161</definedName>
    <definedName name="_xlnm.Print_Titles" localSheetId="4">'VRN - Vedlejší rozpočtové...'!$117:$117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2"/>
  <c r="BH132"/>
  <c r="BG132"/>
  <c r="BF132"/>
  <c r="T132"/>
  <c r="R132"/>
  <c r="P132"/>
  <c r="BI131"/>
  <c r="BH131"/>
  <c r="BG131"/>
  <c r="BF131"/>
  <c r="T131"/>
  <c r="R131"/>
  <c r="P131"/>
  <c r="BI127"/>
  <c r="BH127"/>
  <c r="BG127"/>
  <c r="BF127"/>
  <c r="T127"/>
  <c r="R127"/>
  <c r="P127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4" r="J37"/>
  <c r="J36"/>
  <c i="1" r="AY97"/>
  <c i="4" r="J35"/>
  <c i="1" r="AX97"/>
  <c i="4" r="BI1079"/>
  <c r="BH1079"/>
  <c r="BG1079"/>
  <c r="BF1079"/>
  <c r="T1079"/>
  <c r="R1079"/>
  <c r="P1079"/>
  <c r="BI1068"/>
  <c r="BH1068"/>
  <c r="BG1068"/>
  <c r="BF1068"/>
  <c r="T1068"/>
  <c r="R1068"/>
  <c r="P1068"/>
  <c r="BI1057"/>
  <c r="BH1057"/>
  <c r="BG1057"/>
  <c r="BF1057"/>
  <c r="T1057"/>
  <c r="R1057"/>
  <c r="P1057"/>
  <c r="BI1046"/>
  <c r="BH1046"/>
  <c r="BG1046"/>
  <c r="BF1046"/>
  <c r="T1046"/>
  <c r="R1046"/>
  <c r="P1046"/>
  <c r="BI1034"/>
  <c r="BH1034"/>
  <c r="BG1034"/>
  <c r="BF1034"/>
  <c r="T1034"/>
  <c r="R1034"/>
  <c r="P1034"/>
  <c r="BI1023"/>
  <c r="BH1023"/>
  <c r="BG1023"/>
  <c r="BF1023"/>
  <c r="T1023"/>
  <c r="R1023"/>
  <c r="P1023"/>
  <c r="BI1012"/>
  <c r="BH1012"/>
  <c r="BG1012"/>
  <c r="BF1012"/>
  <c r="T1012"/>
  <c r="R1012"/>
  <c r="P1012"/>
  <c r="BI1001"/>
  <c r="BH1001"/>
  <c r="BG1001"/>
  <c r="BF1001"/>
  <c r="T1001"/>
  <c r="R1001"/>
  <c r="P1001"/>
  <c r="BI991"/>
  <c r="BH991"/>
  <c r="BG991"/>
  <c r="BF991"/>
  <c r="T991"/>
  <c r="R991"/>
  <c r="P991"/>
  <c r="BI989"/>
  <c r="BH989"/>
  <c r="BG989"/>
  <c r="BF989"/>
  <c r="T989"/>
  <c r="R989"/>
  <c r="P989"/>
  <c r="BI977"/>
  <c r="BH977"/>
  <c r="BG977"/>
  <c r="BF977"/>
  <c r="T977"/>
  <c r="R977"/>
  <c r="P977"/>
  <c r="BI974"/>
  <c r="BH974"/>
  <c r="BG974"/>
  <c r="BF974"/>
  <c r="T974"/>
  <c r="R974"/>
  <c r="P974"/>
  <c r="BI969"/>
  <c r="BH969"/>
  <c r="BG969"/>
  <c r="BF969"/>
  <c r="T969"/>
  <c r="R969"/>
  <c r="P969"/>
  <c r="BI966"/>
  <c r="BH966"/>
  <c r="BG966"/>
  <c r="BF966"/>
  <c r="T966"/>
  <c r="R966"/>
  <c r="P966"/>
  <c r="BI963"/>
  <c r="BH963"/>
  <c r="BG963"/>
  <c r="BF963"/>
  <c r="T963"/>
  <c r="R963"/>
  <c r="P963"/>
  <c r="BI960"/>
  <c r="BH960"/>
  <c r="BG960"/>
  <c r="BF960"/>
  <c r="T960"/>
  <c r="R960"/>
  <c r="P960"/>
  <c r="BI955"/>
  <c r="BH955"/>
  <c r="BG955"/>
  <c r="BF955"/>
  <c r="T955"/>
  <c r="R955"/>
  <c r="P955"/>
  <c r="BI952"/>
  <c r="BH952"/>
  <c r="BG952"/>
  <c r="BF952"/>
  <c r="T952"/>
  <c r="R952"/>
  <c r="P952"/>
  <c r="BI949"/>
  <c r="BH949"/>
  <c r="BG949"/>
  <c r="BF949"/>
  <c r="T949"/>
  <c r="R949"/>
  <c r="P949"/>
  <c r="BI946"/>
  <c r="BH946"/>
  <c r="BG946"/>
  <c r="BF946"/>
  <c r="T946"/>
  <c r="T945"/>
  <c r="R946"/>
  <c r="R945"/>
  <c r="P946"/>
  <c r="P945"/>
  <c r="BI942"/>
  <c r="BH942"/>
  <c r="BG942"/>
  <c r="BF942"/>
  <c r="T942"/>
  <c r="R942"/>
  <c r="P942"/>
  <c r="BI941"/>
  <c r="BH941"/>
  <c r="BG941"/>
  <c r="BF941"/>
  <c r="T941"/>
  <c r="R941"/>
  <c r="P941"/>
  <c r="BI935"/>
  <c r="BH935"/>
  <c r="BG935"/>
  <c r="BF935"/>
  <c r="T935"/>
  <c r="R935"/>
  <c r="P935"/>
  <c r="BI932"/>
  <c r="BH932"/>
  <c r="BG932"/>
  <c r="BF932"/>
  <c r="T932"/>
  <c r="R932"/>
  <c r="P932"/>
  <c r="BI926"/>
  <c r="BH926"/>
  <c r="BG926"/>
  <c r="BF926"/>
  <c r="T926"/>
  <c r="R926"/>
  <c r="P926"/>
  <c r="BI920"/>
  <c r="BH920"/>
  <c r="BG920"/>
  <c r="BF920"/>
  <c r="T920"/>
  <c r="R920"/>
  <c r="P920"/>
  <c r="BI914"/>
  <c r="BH914"/>
  <c r="BG914"/>
  <c r="BF914"/>
  <c r="T914"/>
  <c r="R914"/>
  <c r="P914"/>
  <c r="BI907"/>
  <c r="BH907"/>
  <c r="BG907"/>
  <c r="BF907"/>
  <c r="T907"/>
  <c r="R907"/>
  <c r="P907"/>
  <c r="BI899"/>
  <c r="BH899"/>
  <c r="BG899"/>
  <c r="BF899"/>
  <c r="T899"/>
  <c r="R899"/>
  <c r="P899"/>
  <c r="BI891"/>
  <c r="BH891"/>
  <c r="BG891"/>
  <c r="BF891"/>
  <c r="T891"/>
  <c r="R891"/>
  <c r="P891"/>
  <c r="BI887"/>
  <c r="BH887"/>
  <c r="BG887"/>
  <c r="BF887"/>
  <c r="T887"/>
  <c r="R887"/>
  <c r="P887"/>
  <c r="BI877"/>
  <c r="BH877"/>
  <c r="BG877"/>
  <c r="BF877"/>
  <c r="T877"/>
  <c r="R877"/>
  <c r="P877"/>
  <c r="BI869"/>
  <c r="BH869"/>
  <c r="BG869"/>
  <c r="BF869"/>
  <c r="T869"/>
  <c r="R869"/>
  <c r="P869"/>
  <c r="BI863"/>
  <c r="BH863"/>
  <c r="BG863"/>
  <c r="BF863"/>
  <c r="T863"/>
  <c r="R863"/>
  <c r="P863"/>
  <c r="BI854"/>
  <c r="BH854"/>
  <c r="BG854"/>
  <c r="BF854"/>
  <c r="T854"/>
  <c r="R854"/>
  <c r="P854"/>
  <c r="BI849"/>
  <c r="BH849"/>
  <c r="BG849"/>
  <c r="BF849"/>
  <c r="T849"/>
  <c r="R849"/>
  <c r="P849"/>
  <c r="BI843"/>
  <c r="BH843"/>
  <c r="BG843"/>
  <c r="BF843"/>
  <c r="T843"/>
  <c r="R843"/>
  <c r="P843"/>
  <c r="BI836"/>
  <c r="BH836"/>
  <c r="BG836"/>
  <c r="BF836"/>
  <c r="T836"/>
  <c r="R836"/>
  <c r="P836"/>
  <c r="BI828"/>
  <c r="BH828"/>
  <c r="BG828"/>
  <c r="BF828"/>
  <c r="T828"/>
  <c r="R828"/>
  <c r="P828"/>
  <c r="BI822"/>
  <c r="BH822"/>
  <c r="BG822"/>
  <c r="BF822"/>
  <c r="T822"/>
  <c r="R822"/>
  <c r="P822"/>
  <c r="BI819"/>
  <c r="BH819"/>
  <c r="BG819"/>
  <c r="BF819"/>
  <c r="T819"/>
  <c r="R819"/>
  <c r="P819"/>
  <c r="BI816"/>
  <c r="BH816"/>
  <c r="BG816"/>
  <c r="BF816"/>
  <c r="T816"/>
  <c r="R816"/>
  <c r="P816"/>
  <c r="BI813"/>
  <c r="BH813"/>
  <c r="BG813"/>
  <c r="BF813"/>
  <c r="T813"/>
  <c r="R813"/>
  <c r="P813"/>
  <c r="BI810"/>
  <c r="BH810"/>
  <c r="BG810"/>
  <c r="BF810"/>
  <c r="T810"/>
  <c r="R810"/>
  <c r="P810"/>
  <c r="BI802"/>
  <c r="BH802"/>
  <c r="BG802"/>
  <c r="BF802"/>
  <c r="T802"/>
  <c r="R802"/>
  <c r="P802"/>
  <c r="BI793"/>
  <c r="BH793"/>
  <c r="BG793"/>
  <c r="BF793"/>
  <c r="T793"/>
  <c r="R793"/>
  <c r="P793"/>
  <c r="BI784"/>
  <c r="BH784"/>
  <c r="BG784"/>
  <c r="BF784"/>
  <c r="T784"/>
  <c r="R784"/>
  <c r="P784"/>
  <c r="BI775"/>
  <c r="BH775"/>
  <c r="BG775"/>
  <c r="BF775"/>
  <c r="T775"/>
  <c r="R775"/>
  <c r="P775"/>
  <c r="BI766"/>
  <c r="BH766"/>
  <c r="BG766"/>
  <c r="BF766"/>
  <c r="T766"/>
  <c r="R766"/>
  <c r="P766"/>
  <c r="BI758"/>
  <c r="BH758"/>
  <c r="BG758"/>
  <c r="BF758"/>
  <c r="T758"/>
  <c r="R758"/>
  <c r="P758"/>
  <c r="BI750"/>
  <c r="BH750"/>
  <c r="BG750"/>
  <c r="BF750"/>
  <c r="T750"/>
  <c r="R750"/>
  <c r="P750"/>
  <c r="BI745"/>
  <c r="BH745"/>
  <c r="BG745"/>
  <c r="BF745"/>
  <c r="T745"/>
  <c r="R745"/>
  <c r="P745"/>
  <c r="BI741"/>
  <c r="BH741"/>
  <c r="BG741"/>
  <c r="BF741"/>
  <c r="T741"/>
  <c r="R741"/>
  <c r="P741"/>
  <c r="BI737"/>
  <c r="BH737"/>
  <c r="BG737"/>
  <c r="BF737"/>
  <c r="T737"/>
  <c r="R737"/>
  <c r="P737"/>
  <c r="BI734"/>
  <c r="BH734"/>
  <c r="BG734"/>
  <c r="BF734"/>
  <c r="T734"/>
  <c r="R734"/>
  <c r="P734"/>
  <c r="BI731"/>
  <c r="BH731"/>
  <c r="BG731"/>
  <c r="BF731"/>
  <c r="T731"/>
  <c r="R731"/>
  <c r="P731"/>
  <c r="BI728"/>
  <c r="BH728"/>
  <c r="BG728"/>
  <c r="BF728"/>
  <c r="T728"/>
  <c r="R728"/>
  <c r="P728"/>
  <c r="BI726"/>
  <c r="BH726"/>
  <c r="BG726"/>
  <c r="BF726"/>
  <c r="T726"/>
  <c r="T725"/>
  <c r="R726"/>
  <c r="R725"/>
  <c r="P726"/>
  <c r="P725"/>
  <c r="BI716"/>
  <c r="BH716"/>
  <c r="BG716"/>
  <c r="BF716"/>
  <c r="T716"/>
  <c r="R716"/>
  <c r="P716"/>
  <c r="BI705"/>
  <c r="BH705"/>
  <c r="BG705"/>
  <c r="BF705"/>
  <c r="T705"/>
  <c r="R705"/>
  <c r="P705"/>
  <c r="BI692"/>
  <c r="BH692"/>
  <c r="BG692"/>
  <c r="BF692"/>
  <c r="T692"/>
  <c r="R692"/>
  <c r="P692"/>
  <c r="BI676"/>
  <c r="BH676"/>
  <c r="BG676"/>
  <c r="BF676"/>
  <c r="T676"/>
  <c r="R676"/>
  <c r="P676"/>
  <c r="BI661"/>
  <c r="BH661"/>
  <c r="BG661"/>
  <c r="BF661"/>
  <c r="T661"/>
  <c r="R661"/>
  <c r="P661"/>
  <c r="BI646"/>
  <c r="BH646"/>
  <c r="BG646"/>
  <c r="BF646"/>
  <c r="T646"/>
  <c r="R646"/>
  <c r="P646"/>
  <c r="BI638"/>
  <c r="BH638"/>
  <c r="BG638"/>
  <c r="BF638"/>
  <c r="T638"/>
  <c r="R638"/>
  <c r="P638"/>
  <c r="BI633"/>
  <c r="BH633"/>
  <c r="BG633"/>
  <c r="BF633"/>
  <c r="T633"/>
  <c r="R633"/>
  <c r="P633"/>
  <c r="BI625"/>
  <c r="BH625"/>
  <c r="BG625"/>
  <c r="BF625"/>
  <c r="T625"/>
  <c r="R625"/>
  <c r="P625"/>
  <c r="BI617"/>
  <c r="BH617"/>
  <c r="BG617"/>
  <c r="BF617"/>
  <c r="T617"/>
  <c r="R617"/>
  <c r="P617"/>
  <c r="BI609"/>
  <c r="BH609"/>
  <c r="BG609"/>
  <c r="BF609"/>
  <c r="T609"/>
  <c r="R609"/>
  <c r="P609"/>
  <c r="BI601"/>
  <c r="BH601"/>
  <c r="BG601"/>
  <c r="BF601"/>
  <c r="T601"/>
  <c r="R601"/>
  <c r="P601"/>
  <c r="BI589"/>
  <c r="BH589"/>
  <c r="BG589"/>
  <c r="BF589"/>
  <c r="T589"/>
  <c r="R589"/>
  <c r="P589"/>
  <c r="BI581"/>
  <c r="BH581"/>
  <c r="BG581"/>
  <c r="BF581"/>
  <c r="T581"/>
  <c r="R581"/>
  <c r="P581"/>
  <c r="BI573"/>
  <c r="BH573"/>
  <c r="BG573"/>
  <c r="BF573"/>
  <c r="T573"/>
  <c r="R573"/>
  <c r="P573"/>
  <c r="BI565"/>
  <c r="BH565"/>
  <c r="BG565"/>
  <c r="BF565"/>
  <c r="T565"/>
  <c r="R565"/>
  <c r="P565"/>
  <c r="BI557"/>
  <c r="BH557"/>
  <c r="BG557"/>
  <c r="BF557"/>
  <c r="T557"/>
  <c r="R557"/>
  <c r="P557"/>
  <c r="BI545"/>
  <c r="BH545"/>
  <c r="BG545"/>
  <c r="BF545"/>
  <c r="T545"/>
  <c r="R545"/>
  <c r="P545"/>
  <c r="BI537"/>
  <c r="BH537"/>
  <c r="BG537"/>
  <c r="BF537"/>
  <c r="T537"/>
  <c r="R537"/>
  <c r="P537"/>
  <c r="BI524"/>
  <c r="BH524"/>
  <c r="BG524"/>
  <c r="BF524"/>
  <c r="T524"/>
  <c r="R524"/>
  <c r="P524"/>
  <c r="BI516"/>
  <c r="BH516"/>
  <c r="BG516"/>
  <c r="BF516"/>
  <c r="T516"/>
  <c r="R516"/>
  <c r="P516"/>
  <c r="BI508"/>
  <c r="BH508"/>
  <c r="BG508"/>
  <c r="BF508"/>
  <c r="T508"/>
  <c r="R508"/>
  <c r="P508"/>
  <c r="BI490"/>
  <c r="BH490"/>
  <c r="BG490"/>
  <c r="BF490"/>
  <c r="T490"/>
  <c r="R490"/>
  <c r="P490"/>
  <c r="BI474"/>
  <c r="BH474"/>
  <c r="BG474"/>
  <c r="BF474"/>
  <c r="T474"/>
  <c r="R474"/>
  <c r="P474"/>
  <c r="BI464"/>
  <c r="BH464"/>
  <c r="BG464"/>
  <c r="BF464"/>
  <c r="T464"/>
  <c r="R464"/>
  <c r="P464"/>
  <c r="BI442"/>
  <c r="BH442"/>
  <c r="BG442"/>
  <c r="BF442"/>
  <c r="T442"/>
  <c r="R442"/>
  <c r="P442"/>
  <c r="BI432"/>
  <c r="BH432"/>
  <c r="BG432"/>
  <c r="BF432"/>
  <c r="T432"/>
  <c r="R432"/>
  <c r="P432"/>
  <c r="BI416"/>
  <c r="BH416"/>
  <c r="BG416"/>
  <c r="BF416"/>
  <c r="T416"/>
  <c r="R416"/>
  <c r="P416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1"/>
  <c r="BH401"/>
  <c r="BG401"/>
  <c r="BF401"/>
  <c r="T401"/>
  <c r="R401"/>
  <c r="P401"/>
  <c r="BI398"/>
  <c r="BH398"/>
  <c r="BG398"/>
  <c r="BF398"/>
  <c r="T398"/>
  <c r="R398"/>
  <c r="P398"/>
  <c r="BI391"/>
  <c r="BH391"/>
  <c r="BG391"/>
  <c r="BF391"/>
  <c r="T391"/>
  <c r="R391"/>
  <c r="P391"/>
  <c r="BI383"/>
  <c r="BH383"/>
  <c r="BG383"/>
  <c r="BF383"/>
  <c r="T383"/>
  <c r="T382"/>
  <c r="R383"/>
  <c r="R382"/>
  <c r="P383"/>
  <c r="P382"/>
  <c r="BI371"/>
  <c r="BH371"/>
  <c r="BG371"/>
  <c r="BF371"/>
  <c r="T371"/>
  <c r="T359"/>
  <c r="R371"/>
  <c r="R359"/>
  <c r="P371"/>
  <c r="P359"/>
  <c r="BI360"/>
  <c r="BH360"/>
  <c r="BG360"/>
  <c r="BF360"/>
  <c r="T360"/>
  <c r="R360"/>
  <c r="P360"/>
  <c r="BI356"/>
  <c r="BH356"/>
  <c r="BG356"/>
  <c r="BF356"/>
  <c r="T356"/>
  <c r="T355"/>
  <c r="R356"/>
  <c r="R355"/>
  <c r="P356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5"/>
  <c r="BH345"/>
  <c r="BG345"/>
  <c r="BF345"/>
  <c r="T345"/>
  <c r="R345"/>
  <c r="P345"/>
  <c r="BI332"/>
  <c r="BH332"/>
  <c r="BG332"/>
  <c r="BF332"/>
  <c r="T332"/>
  <c r="R332"/>
  <c r="P332"/>
  <c r="BI320"/>
  <c r="BH320"/>
  <c r="BG320"/>
  <c r="BF320"/>
  <c r="T320"/>
  <c r="R320"/>
  <c r="P320"/>
  <c r="BI298"/>
  <c r="BH298"/>
  <c r="BG298"/>
  <c r="BF298"/>
  <c r="T298"/>
  <c r="R298"/>
  <c r="P298"/>
  <c r="BI295"/>
  <c r="BH295"/>
  <c r="BG295"/>
  <c r="BF295"/>
  <c r="T295"/>
  <c r="R295"/>
  <c r="P295"/>
  <c r="BI287"/>
  <c r="BH287"/>
  <c r="BG287"/>
  <c r="BF287"/>
  <c r="T287"/>
  <c r="R287"/>
  <c r="P287"/>
  <c r="BI243"/>
  <c r="BH243"/>
  <c r="BG243"/>
  <c r="BF243"/>
  <c r="T243"/>
  <c r="R243"/>
  <c r="P243"/>
  <c r="BI241"/>
  <c r="BH241"/>
  <c r="BG241"/>
  <c r="BF241"/>
  <c r="T241"/>
  <c r="R241"/>
  <c r="P241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24"/>
  <c r="BH224"/>
  <c r="BG224"/>
  <c r="BF224"/>
  <c r="T224"/>
  <c r="R224"/>
  <c r="P224"/>
  <c r="BI209"/>
  <c r="BH209"/>
  <c r="BG209"/>
  <c r="BF209"/>
  <c r="T209"/>
  <c r="R209"/>
  <c r="P209"/>
  <c r="BI185"/>
  <c r="BH185"/>
  <c r="BG185"/>
  <c r="BF185"/>
  <c r="T185"/>
  <c r="R185"/>
  <c r="P185"/>
  <c r="BI181"/>
  <c r="BH181"/>
  <c r="BG181"/>
  <c r="BF181"/>
  <c r="T181"/>
  <c r="R181"/>
  <c r="P181"/>
  <c r="BI169"/>
  <c r="BH169"/>
  <c r="BG169"/>
  <c r="BF169"/>
  <c r="T169"/>
  <c r="R169"/>
  <c r="P169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F126"/>
  <c r="E124"/>
  <c r="F89"/>
  <c r="E87"/>
  <c r="J24"/>
  <c r="E24"/>
  <c r="J129"/>
  <c r="J23"/>
  <c r="J21"/>
  <c r="E21"/>
  <c r="J128"/>
  <c r="J20"/>
  <c r="J18"/>
  <c r="E18"/>
  <c r="F92"/>
  <c r="J17"/>
  <c r="J15"/>
  <c r="E15"/>
  <c r="F91"/>
  <c r="J14"/>
  <c r="J12"/>
  <c r="J126"/>
  <c r="E7"/>
  <c r="E85"/>
  <c i="1" r="AY96"/>
  <c i="3" r="J37"/>
  <c r="J36"/>
  <c r="J35"/>
  <c i="1" r="AX96"/>
  <c i="3" r="BI690"/>
  <c r="BH690"/>
  <c r="BG690"/>
  <c r="BF690"/>
  <c r="T690"/>
  <c r="T689"/>
  <c r="R690"/>
  <c r="R689"/>
  <c r="P690"/>
  <c r="P689"/>
  <c r="BI684"/>
  <c r="BH684"/>
  <c r="BG684"/>
  <c r="BF684"/>
  <c r="T684"/>
  <c r="R684"/>
  <c r="P684"/>
  <c r="BI682"/>
  <c r="BH682"/>
  <c r="BG682"/>
  <c r="BF682"/>
  <c r="T682"/>
  <c r="R682"/>
  <c r="P682"/>
  <c r="BI679"/>
  <c r="BH679"/>
  <c r="BG679"/>
  <c r="BF679"/>
  <c r="T679"/>
  <c r="R679"/>
  <c r="P679"/>
  <c r="BI676"/>
  <c r="BH676"/>
  <c r="BG676"/>
  <c r="BF676"/>
  <c r="T676"/>
  <c r="R676"/>
  <c r="P676"/>
  <c r="BI665"/>
  <c r="BH665"/>
  <c r="BG665"/>
  <c r="BF665"/>
  <c r="T665"/>
  <c r="R665"/>
  <c r="P665"/>
  <c r="BI655"/>
  <c r="BH655"/>
  <c r="BG655"/>
  <c r="BF655"/>
  <c r="T655"/>
  <c r="R655"/>
  <c r="P655"/>
  <c r="BI646"/>
  <c r="BH646"/>
  <c r="BG646"/>
  <c r="BF646"/>
  <c r="T646"/>
  <c r="R646"/>
  <c r="P646"/>
  <c r="BI637"/>
  <c r="BH637"/>
  <c r="BG637"/>
  <c r="BF637"/>
  <c r="T637"/>
  <c r="R637"/>
  <c r="P637"/>
  <c r="BI628"/>
  <c r="BH628"/>
  <c r="BG628"/>
  <c r="BF628"/>
  <c r="T628"/>
  <c r="R628"/>
  <c r="P628"/>
  <c r="BI620"/>
  <c r="BH620"/>
  <c r="BG620"/>
  <c r="BF620"/>
  <c r="T620"/>
  <c r="R620"/>
  <c r="P620"/>
  <c r="BI612"/>
  <c r="BH612"/>
  <c r="BG612"/>
  <c r="BF612"/>
  <c r="T612"/>
  <c r="R612"/>
  <c r="P612"/>
  <c r="BI604"/>
  <c r="BH604"/>
  <c r="BG604"/>
  <c r="BF604"/>
  <c r="T604"/>
  <c r="R604"/>
  <c r="P604"/>
  <c r="BI596"/>
  <c r="BH596"/>
  <c r="BG596"/>
  <c r="BF596"/>
  <c r="T596"/>
  <c r="R596"/>
  <c r="P596"/>
  <c r="BI591"/>
  <c r="BH591"/>
  <c r="BG591"/>
  <c r="BF591"/>
  <c r="T591"/>
  <c r="R591"/>
  <c r="P591"/>
  <c r="BI583"/>
  <c r="BH583"/>
  <c r="BG583"/>
  <c r="BF583"/>
  <c r="T583"/>
  <c r="R583"/>
  <c r="P583"/>
  <c r="BI578"/>
  <c r="BH578"/>
  <c r="BG578"/>
  <c r="BF578"/>
  <c r="T578"/>
  <c r="R578"/>
  <c r="P578"/>
  <c r="BI570"/>
  <c r="BH570"/>
  <c r="BG570"/>
  <c r="BF570"/>
  <c r="T570"/>
  <c r="R570"/>
  <c r="P570"/>
  <c r="BI565"/>
  <c r="BH565"/>
  <c r="BG565"/>
  <c r="BF565"/>
  <c r="T565"/>
  <c r="R565"/>
  <c r="P565"/>
  <c r="BI557"/>
  <c r="BH557"/>
  <c r="BG557"/>
  <c r="BF557"/>
  <c r="T557"/>
  <c r="R557"/>
  <c r="P557"/>
  <c r="BI549"/>
  <c r="BH549"/>
  <c r="BG549"/>
  <c r="BF549"/>
  <c r="T549"/>
  <c r="R549"/>
  <c r="P549"/>
  <c r="BI544"/>
  <c r="BH544"/>
  <c r="BG544"/>
  <c r="BF544"/>
  <c r="T544"/>
  <c r="R544"/>
  <c r="P544"/>
  <c r="BI536"/>
  <c r="BH536"/>
  <c r="BG536"/>
  <c r="BF536"/>
  <c r="T536"/>
  <c r="R536"/>
  <c r="P536"/>
  <c r="BI528"/>
  <c r="BH528"/>
  <c r="BG528"/>
  <c r="BF528"/>
  <c r="T528"/>
  <c r="R528"/>
  <c r="P528"/>
  <c r="BI523"/>
  <c r="BH523"/>
  <c r="BG523"/>
  <c r="BF523"/>
  <c r="T523"/>
  <c r="R523"/>
  <c r="P523"/>
  <c r="BI519"/>
  <c r="BH519"/>
  <c r="BG519"/>
  <c r="BF519"/>
  <c r="T519"/>
  <c r="R519"/>
  <c r="P519"/>
  <c r="BI515"/>
  <c r="BH515"/>
  <c r="BG515"/>
  <c r="BF515"/>
  <c r="T515"/>
  <c r="R515"/>
  <c r="P515"/>
  <c r="BI512"/>
  <c r="BH512"/>
  <c r="BG512"/>
  <c r="BF512"/>
  <c r="T512"/>
  <c r="R512"/>
  <c r="P512"/>
  <c r="BI507"/>
  <c r="BH507"/>
  <c r="BG507"/>
  <c r="BF507"/>
  <c r="T507"/>
  <c r="R507"/>
  <c r="P507"/>
  <c r="BI502"/>
  <c r="BH502"/>
  <c r="BG502"/>
  <c r="BF502"/>
  <c r="T502"/>
  <c r="R502"/>
  <c r="P502"/>
  <c r="BI486"/>
  <c r="BH486"/>
  <c r="BG486"/>
  <c r="BF486"/>
  <c r="T486"/>
  <c r="R486"/>
  <c r="P486"/>
  <c r="BI471"/>
  <c r="BH471"/>
  <c r="BG471"/>
  <c r="BF471"/>
  <c r="T471"/>
  <c r="R471"/>
  <c r="P471"/>
  <c r="BI456"/>
  <c r="BH456"/>
  <c r="BG456"/>
  <c r="BF456"/>
  <c r="T456"/>
  <c r="R456"/>
  <c r="P456"/>
  <c r="BI448"/>
  <c r="BH448"/>
  <c r="BG448"/>
  <c r="BF448"/>
  <c r="T448"/>
  <c r="R448"/>
  <c r="P448"/>
  <c r="BI440"/>
  <c r="BH440"/>
  <c r="BG440"/>
  <c r="BF440"/>
  <c r="T440"/>
  <c r="R440"/>
  <c r="P440"/>
  <c r="BI432"/>
  <c r="BH432"/>
  <c r="BG432"/>
  <c r="BF432"/>
  <c r="T432"/>
  <c r="R432"/>
  <c r="P432"/>
  <c r="BI424"/>
  <c r="BH424"/>
  <c r="BG424"/>
  <c r="BF424"/>
  <c r="T424"/>
  <c r="R424"/>
  <c r="P424"/>
  <c r="BI416"/>
  <c r="BH416"/>
  <c r="BG416"/>
  <c r="BF416"/>
  <c r="T416"/>
  <c r="R416"/>
  <c r="P416"/>
  <c r="BI408"/>
  <c r="BH408"/>
  <c r="BG408"/>
  <c r="BF408"/>
  <c r="T408"/>
  <c r="R408"/>
  <c r="P408"/>
  <c r="BI400"/>
  <c r="BH400"/>
  <c r="BG400"/>
  <c r="BF400"/>
  <c r="T400"/>
  <c r="R400"/>
  <c r="P400"/>
  <c r="BI388"/>
  <c r="BH388"/>
  <c r="BG388"/>
  <c r="BF388"/>
  <c r="T388"/>
  <c r="R388"/>
  <c r="P388"/>
  <c r="BI380"/>
  <c r="BH380"/>
  <c r="BG380"/>
  <c r="BF380"/>
  <c r="T380"/>
  <c r="R380"/>
  <c r="P380"/>
  <c r="BI375"/>
  <c r="BH375"/>
  <c r="BG375"/>
  <c r="BF375"/>
  <c r="T375"/>
  <c r="R375"/>
  <c r="P375"/>
  <c r="BI365"/>
  <c r="BH365"/>
  <c r="BG365"/>
  <c r="BF365"/>
  <c r="T365"/>
  <c r="R365"/>
  <c r="P365"/>
  <c r="BI360"/>
  <c r="BH360"/>
  <c r="BG360"/>
  <c r="BF360"/>
  <c r="T360"/>
  <c r="R360"/>
  <c r="P360"/>
  <c r="BI357"/>
  <c r="BH357"/>
  <c r="BG357"/>
  <c r="BF357"/>
  <c r="T357"/>
  <c r="R357"/>
  <c r="P357"/>
  <c r="BI351"/>
  <c r="BH351"/>
  <c r="BG351"/>
  <c r="BF351"/>
  <c r="T351"/>
  <c r="R351"/>
  <c r="P351"/>
  <c r="BI346"/>
  <c r="BH346"/>
  <c r="BG346"/>
  <c r="BF346"/>
  <c r="T346"/>
  <c r="R346"/>
  <c r="P346"/>
  <c r="BI341"/>
  <c r="BH341"/>
  <c r="BG341"/>
  <c r="BF341"/>
  <c r="T341"/>
  <c r="R341"/>
  <c r="P341"/>
  <c r="BI329"/>
  <c r="BH329"/>
  <c r="BG329"/>
  <c r="BF329"/>
  <c r="T329"/>
  <c r="R329"/>
  <c r="P329"/>
  <c r="BI322"/>
  <c r="BH322"/>
  <c r="BG322"/>
  <c r="BF322"/>
  <c r="T322"/>
  <c r="R322"/>
  <c r="P322"/>
  <c r="BI316"/>
  <c r="BH316"/>
  <c r="BG316"/>
  <c r="BF316"/>
  <c r="T316"/>
  <c r="R316"/>
  <c r="P316"/>
  <c r="BI311"/>
  <c r="BH311"/>
  <c r="BG311"/>
  <c r="BF311"/>
  <c r="T311"/>
  <c r="R311"/>
  <c r="P311"/>
  <c r="BI306"/>
  <c r="BH306"/>
  <c r="BG306"/>
  <c r="BF306"/>
  <c r="T306"/>
  <c r="R306"/>
  <c r="P306"/>
  <c r="BI301"/>
  <c r="BH301"/>
  <c r="BG301"/>
  <c r="BF301"/>
  <c r="T301"/>
  <c r="T300"/>
  <c r="R301"/>
  <c r="R300"/>
  <c r="P301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6"/>
  <c r="BH276"/>
  <c r="BG276"/>
  <c r="BF276"/>
  <c r="T276"/>
  <c r="R276"/>
  <c r="P276"/>
  <c r="BI273"/>
  <c r="BH273"/>
  <c r="BG273"/>
  <c r="BF273"/>
  <c r="T273"/>
  <c r="R273"/>
  <c r="P273"/>
  <c r="BI267"/>
  <c r="BH267"/>
  <c r="BG267"/>
  <c r="BF267"/>
  <c r="T267"/>
  <c r="R267"/>
  <c r="P267"/>
  <c r="BI260"/>
  <c r="BH260"/>
  <c r="BG260"/>
  <c r="BF260"/>
  <c r="T260"/>
  <c r="R260"/>
  <c r="P260"/>
  <c r="BI251"/>
  <c r="BH251"/>
  <c r="BG251"/>
  <c r="BF251"/>
  <c r="T251"/>
  <c r="R251"/>
  <c r="P251"/>
  <c r="BI246"/>
  <c r="BH246"/>
  <c r="BG246"/>
  <c r="BF246"/>
  <c r="T246"/>
  <c r="R246"/>
  <c r="P246"/>
  <c r="BI229"/>
  <c r="BH229"/>
  <c r="BG229"/>
  <c r="BF229"/>
  <c r="T229"/>
  <c r="R229"/>
  <c r="P229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187"/>
  <c r="BH187"/>
  <c r="BG187"/>
  <c r="BF187"/>
  <c r="T187"/>
  <c r="R187"/>
  <c r="P187"/>
  <c r="BI185"/>
  <c r="BH185"/>
  <c r="BG185"/>
  <c r="BF185"/>
  <c r="T185"/>
  <c r="R185"/>
  <c r="P185"/>
  <c r="BI179"/>
  <c r="BH179"/>
  <c r="BG179"/>
  <c r="BF179"/>
  <c r="T179"/>
  <c r="R179"/>
  <c r="P179"/>
  <c r="BI178"/>
  <c r="BH178"/>
  <c r="BG178"/>
  <c r="BF178"/>
  <c r="T178"/>
  <c r="R178"/>
  <c r="P178"/>
  <c r="BI163"/>
  <c r="BH163"/>
  <c r="BG163"/>
  <c r="BF163"/>
  <c r="T163"/>
  <c r="R163"/>
  <c r="P163"/>
  <c r="BI148"/>
  <c r="BH148"/>
  <c r="BG148"/>
  <c r="BF148"/>
  <c r="T148"/>
  <c r="R148"/>
  <c r="P148"/>
  <c r="BI142"/>
  <c r="BH142"/>
  <c r="BG142"/>
  <c r="BF142"/>
  <c r="T142"/>
  <c r="R142"/>
  <c r="P142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91"/>
  <c r="J20"/>
  <c r="J18"/>
  <c r="E18"/>
  <c r="F92"/>
  <c r="J17"/>
  <c r="J15"/>
  <c r="E15"/>
  <c r="F122"/>
  <c r="J14"/>
  <c r="J12"/>
  <c r="J120"/>
  <c r="E7"/>
  <c r="E116"/>
  <c i="2" r="J37"/>
  <c r="J36"/>
  <c i="1" r="AY95"/>
  <c i="2" r="J35"/>
  <c i="1" r="AX95"/>
  <c i="2" r="BI694"/>
  <c r="BH694"/>
  <c r="BG694"/>
  <c r="BF694"/>
  <c r="T694"/>
  <c r="T693"/>
  <c r="R694"/>
  <c r="R693"/>
  <c r="P694"/>
  <c r="P693"/>
  <c r="BI691"/>
  <c r="BH691"/>
  <c r="BG691"/>
  <c r="BF691"/>
  <c r="T691"/>
  <c r="R691"/>
  <c r="P691"/>
  <c r="BI688"/>
  <c r="BH688"/>
  <c r="BG688"/>
  <c r="BF688"/>
  <c r="T688"/>
  <c r="R688"/>
  <c r="P688"/>
  <c r="BI685"/>
  <c r="BH685"/>
  <c r="BG685"/>
  <c r="BF685"/>
  <c r="T685"/>
  <c r="R685"/>
  <c r="P685"/>
  <c r="BI682"/>
  <c r="BH682"/>
  <c r="BG682"/>
  <c r="BF682"/>
  <c r="T682"/>
  <c r="R682"/>
  <c r="P682"/>
  <c r="BI670"/>
  <c r="BH670"/>
  <c r="BG670"/>
  <c r="BF670"/>
  <c r="T670"/>
  <c r="R670"/>
  <c r="P670"/>
  <c r="BI660"/>
  <c r="BH660"/>
  <c r="BG660"/>
  <c r="BF660"/>
  <c r="T660"/>
  <c r="R660"/>
  <c r="P660"/>
  <c r="BI651"/>
  <c r="BH651"/>
  <c r="BG651"/>
  <c r="BF651"/>
  <c r="T651"/>
  <c r="R651"/>
  <c r="P651"/>
  <c r="BI642"/>
  <c r="BH642"/>
  <c r="BG642"/>
  <c r="BF642"/>
  <c r="T642"/>
  <c r="R642"/>
  <c r="P642"/>
  <c r="BI633"/>
  <c r="BH633"/>
  <c r="BG633"/>
  <c r="BF633"/>
  <c r="T633"/>
  <c r="R633"/>
  <c r="P633"/>
  <c r="BI625"/>
  <c r="BH625"/>
  <c r="BG625"/>
  <c r="BF625"/>
  <c r="T625"/>
  <c r="R625"/>
  <c r="P625"/>
  <c r="BI620"/>
  <c r="BH620"/>
  <c r="BG620"/>
  <c r="BF620"/>
  <c r="T620"/>
  <c r="R620"/>
  <c r="P620"/>
  <c r="BI612"/>
  <c r="BH612"/>
  <c r="BG612"/>
  <c r="BF612"/>
  <c r="T612"/>
  <c r="R612"/>
  <c r="P612"/>
  <c r="BI607"/>
  <c r="BH607"/>
  <c r="BG607"/>
  <c r="BF607"/>
  <c r="T607"/>
  <c r="R607"/>
  <c r="P607"/>
  <c r="BI599"/>
  <c r="BH599"/>
  <c r="BG599"/>
  <c r="BF599"/>
  <c r="T599"/>
  <c r="R599"/>
  <c r="P599"/>
  <c r="BI594"/>
  <c r="BH594"/>
  <c r="BG594"/>
  <c r="BF594"/>
  <c r="T594"/>
  <c r="R594"/>
  <c r="P594"/>
  <c r="BI586"/>
  <c r="BH586"/>
  <c r="BG586"/>
  <c r="BF586"/>
  <c r="T586"/>
  <c r="R586"/>
  <c r="P586"/>
  <c r="BI578"/>
  <c r="BH578"/>
  <c r="BG578"/>
  <c r="BF578"/>
  <c r="T578"/>
  <c r="R578"/>
  <c r="P578"/>
  <c r="BI573"/>
  <c r="BH573"/>
  <c r="BG573"/>
  <c r="BF573"/>
  <c r="T573"/>
  <c r="R573"/>
  <c r="P573"/>
  <c r="BI565"/>
  <c r="BH565"/>
  <c r="BG565"/>
  <c r="BF565"/>
  <c r="T565"/>
  <c r="R565"/>
  <c r="P565"/>
  <c r="BI557"/>
  <c r="BH557"/>
  <c r="BG557"/>
  <c r="BF557"/>
  <c r="T557"/>
  <c r="R557"/>
  <c r="P557"/>
  <c r="BI552"/>
  <c r="BH552"/>
  <c r="BG552"/>
  <c r="BF552"/>
  <c r="T552"/>
  <c r="R552"/>
  <c r="P552"/>
  <c r="BI548"/>
  <c r="BH548"/>
  <c r="BG548"/>
  <c r="BF548"/>
  <c r="T548"/>
  <c r="R548"/>
  <c r="P548"/>
  <c r="BI544"/>
  <c r="BH544"/>
  <c r="BG544"/>
  <c r="BF544"/>
  <c r="T544"/>
  <c r="R544"/>
  <c r="P544"/>
  <c r="BI541"/>
  <c r="BH541"/>
  <c r="BG541"/>
  <c r="BF541"/>
  <c r="T541"/>
  <c r="R541"/>
  <c r="P541"/>
  <c r="BI537"/>
  <c r="BH537"/>
  <c r="BG537"/>
  <c r="BF537"/>
  <c r="T537"/>
  <c r="R537"/>
  <c r="P537"/>
  <c r="BI533"/>
  <c r="BH533"/>
  <c r="BG533"/>
  <c r="BF533"/>
  <c r="T533"/>
  <c r="R533"/>
  <c r="P533"/>
  <c r="BI517"/>
  <c r="BH517"/>
  <c r="BG517"/>
  <c r="BF517"/>
  <c r="T517"/>
  <c r="R517"/>
  <c r="P517"/>
  <c r="BI502"/>
  <c r="BH502"/>
  <c r="BG502"/>
  <c r="BF502"/>
  <c r="T502"/>
  <c r="R502"/>
  <c r="P502"/>
  <c r="BI487"/>
  <c r="BH487"/>
  <c r="BG487"/>
  <c r="BF487"/>
  <c r="T487"/>
  <c r="R487"/>
  <c r="P487"/>
  <c r="BI479"/>
  <c r="BH479"/>
  <c r="BG479"/>
  <c r="BF479"/>
  <c r="T479"/>
  <c r="R479"/>
  <c r="P479"/>
  <c r="BI474"/>
  <c r="BH474"/>
  <c r="BG474"/>
  <c r="BF474"/>
  <c r="T474"/>
  <c r="R474"/>
  <c r="P474"/>
  <c r="BI466"/>
  <c r="BH466"/>
  <c r="BG466"/>
  <c r="BF466"/>
  <c r="T466"/>
  <c r="R466"/>
  <c r="P466"/>
  <c r="BI461"/>
  <c r="BH461"/>
  <c r="BG461"/>
  <c r="BF461"/>
  <c r="T461"/>
  <c r="R461"/>
  <c r="P461"/>
  <c r="BI453"/>
  <c r="BH453"/>
  <c r="BG453"/>
  <c r="BF453"/>
  <c r="T453"/>
  <c r="R453"/>
  <c r="P453"/>
  <c r="BI448"/>
  <c r="BH448"/>
  <c r="BG448"/>
  <c r="BF448"/>
  <c r="T448"/>
  <c r="R448"/>
  <c r="P448"/>
  <c r="BI440"/>
  <c r="BH440"/>
  <c r="BG440"/>
  <c r="BF440"/>
  <c r="T440"/>
  <c r="R440"/>
  <c r="P440"/>
  <c r="BI432"/>
  <c r="BH432"/>
  <c r="BG432"/>
  <c r="BF432"/>
  <c r="T432"/>
  <c r="R432"/>
  <c r="P432"/>
  <c r="BI424"/>
  <c r="BH424"/>
  <c r="BG424"/>
  <c r="BF424"/>
  <c r="T424"/>
  <c r="R424"/>
  <c r="P424"/>
  <c r="BI414"/>
  <c r="BH414"/>
  <c r="BG414"/>
  <c r="BF414"/>
  <c r="T414"/>
  <c r="R414"/>
  <c r="P414"/>
  <c r="BI406"/>
  <c r="BH406"/>
  <c r="BG406"/>
  <c r="BF406"/>
  <c r="T406"/>
  <c r="R406"/>
  <c r="P406"/>
  <c r="BI398"/>
  <c r="BH398"/>
  <c r="BG398"/>
  <c r="BF398"/>
  <c r="T398"/>
  <c r="R398"/>
  <c r="P398"/>
  <c r="BI390"/>
  <c r="BH390"/>
  <c r="BG390"/>
  <c r="BF390"/>
  <c r="T390"/>
  <c r="R390"/>
  <c r="P390"/>
  <c r="BI380"/>
  <c r="BH380"/>
  <c r="BG380"/>
  <c r="BF380"/>
  <c r="T380"/>
  <c r="R380"/>
  <c r="P380"/>
  <c r="BI375"/>
  <c r="BH375"/>
  <c r="BG375"/>
  <c r="BF375"/>
  <c r="T375"/>
  <c r="R375"/>
  <c r="P375"/>
  <c r="BI374"/>
  <c r="BH374"/>
  <c r="BG374"/>
  <c r="BF374"/>
  <c r="T374"/>
  <c r="R374"/>
  <c r="P374"/>
  <c r="BI367"/>
  <c r="BH367"/>
  <c r="BG367"/>
  <c r="BF367"/>
  <c r="T367"/>
  <c r="R367"/>
  <c r="P367"/>
  <c r="BI360"/>
  <c r="BH360"/>
  <c r="BG360"/>
  <c r="BF360"/>
  <c r="T360"/>
  <c r="R360"/>
  <c r="P360"/>
  <c r="BI355"/>
  <c r="BH355"/>
  <c r="BG355"/>
  <c r="BF355"/>
  <c r="T355"/>
  <c r="R355"/>
  <c r="P355"/>
  <c r="BI349"/>
  <c r="BH349"/>
  <c r="BG349"/>
  <c r="BF349"/>
  <c r="T349"/>
  <c r="R349"/>
  <c r="P349"/>
  <c r="BI344"/>
  <c r="BH344"/>
  <c r="BG344"/>
  <c r="BF344"/>
  <c r="T344"/>
  <c r="R344"/>
  <c r="P344"/>
  <c r="BI339"/>
  <c r="BH339"/>
  <c r="BG339"/>
  <c r="BF339"/>
  <c r="T339"/>
  <c r="R339"/>
  <c r="P339"/>
  <c r="BI332"/>
  <c r="BH332"/>
  <c r="BG332"/>
  <c r="BF332"/>
  <c r="T332"/>
  <c r="R332"/>
  <c r="P332"/>
  <c r="BI321"/>
  <c r="BH321"/>
  <c r="BG321"/>
  <c r="BF321"/>
  <c r="T321"/>
  <c r="R321"/>
  <c r="P321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2"/>
  <c r="BH302"/>
  <c r="BG302"/>
  <c r="BF302"/>
  <c r="T302"/>
  <c r="R302"/>
  <c r="P302"/>
  <c r="BI297"/>
  <c r="BH297"/>
  <c r="BG297"/>
  <c r="BF297"/>
  <c r="T297"/>
  <c r="T296"/>
  <c r="R297"/>
  <c r="R296"/>
  <c r="P297"/>
  <c r="P296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5"/>
  <c r="BH275"/>
  <c r="BG275"/>
  <c r="BF275"/>
  <c r="T275"/>
  <c r="R275"/>
  <c r="P275"/>
  <c r="BI272"/>
  <c r="BH272"/>
  <c r="BG272"/>
  <c r="BF272"/>
  <c r="T272"/>
  <c r="R272"/>
  <c r="P272"/>
  <c r="BI266"/>
  <c r="BH266"/>
  <c r="BG266"/>
  <c r="BF266"/>
  <c r="T266"/>
  <c r="R266"/>
  <c r="P266"/>
  <c r="BI260"/>
  <c r="BH260"/>
  <c r="BG260"/>
  <c r="BF260"/>
  <c r="T260"/>
  <c r="R260"/>
  <c r="P260"/>
  <c r="BI254"/>
  <c r="BH254"/>
  <c r="BG254"/>
  <c r="BF254"/>
  <c r="T254"/>
  <c r="R254"/>
  <c r="P254"/>
  <c r="BI250"/>
  <c r="BH250"/>
  <c r="BG250"/>
  <c r="BF250"/>
  <c r="T250"/>
  <c r="R250"/>
  <c r="P250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3"/>
  <c r="BH233"/>
  <c r="BG233"/>
  <c r="BF233"/>
  <c r="T233"/>
  <c r="R233"/>
  <c r="P233"/>
  <c r="BI229"/>
  <c r="BH229"/>
  <c r="BG229"/>
  <c r="BF229"/>
  <c r="T229"/>
  <c r="R229"/>
  <c r="P229"/>
  <c r="BI215"/>
  <c r="BH215"/>
  <c r="BG215"/>
  <c r="BF215"/>
  <c r="T215"/>
  <c r="R215"/>
  <c r="P215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78"/>
  <c r="BH178"/>
  <c r="BG178"/>
  <c r="BF178"/>
  <c r="T178"/>
  <c r="R178"/>
  <c r="P178"/>
  <c r="BI176"/>
  <c r="BH176"/>
  <c r="BG176"/>
  <c r="BF176"/>
  <c r="T176"/>
  <c r="R176"/>
  <c r="P176"/>
  <c r="BI170"/>
  <c r="BH170"/>
  <c r="BG170"/>
  <c r="BF170"/>
  <c r="T170"/>
  <c r="R170"/>
  <c r="P170"/>
  <c r="BI169"/>
  <c r="BH169"/>
  <c r="BG169"/>
  <c r="BF169"/>
  <c r="T169"/>
  <c r="R169"/>
  <c r="P169"/>
  <c r="BI159"/>
  <c r="BH159"/>
  <c r="BG159"/>
  <c r="BF159"/>
  <c r="T159"/>
  <c r="R159"/>
  <c r="P159"/>
  <c r="BI149"/>
  <c r="BH149"/>
  <c r="BG149"/>
  <c r="BF149"/>
  <c r="T149"/>
  <c r="R149"/>
  <c r="P149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91"/>
  <c r="J20"/>
  <c r="J18"/>
  <c r="E18"/>
  <c r="F123"/>
  <c r="J17"/>
  <c r="J15"/>
  <c r="E15"/>
  <c r="F122"/>
  <c r="J14"/>
  <c r="J12"/>
  <c r="J89"/>
  <c r="E7"/>
  <c r="E116"/>
  <c i="1" r="L90"/>
  <c r="AM90"/>
  <c r="AM89"/>
  <c r="L89"/>
  <c r="AM87"/>
  <c r="L87"/>
  <c r="L85"/>
  <c r="L84"/>
  <c i="5" r="BK161"/>
  <c i="4" r="J617"/>
  <c r="BK609"/>
  <c r="J601"/>
  <c r="J589"/>
  <c r="BK565"/>
  <c r="J557"/>
  <c r="BK545"/>
  <c r="BK537"/>
  <c r="J524"/>
  <c r="BK490"/>
  <c r="J474"/>
  <c r="J464"/>
  <c r="J442"/>
  <c r="BK414"/>
  <c r="J411"/>
  <c r="BK391"/>
  <c r="BK371"/>
  <c r="BK356"/>
  <c r="J346"/>
  <c r="BK345"/>
  <c r="BK332"/>
  <c r="BK298"/>
  <c r="BK295"/>
  <c r="J243"/>
  <c r="J241"/>
  <c r="J209"/>
  <c r="BK185"/>
  <c r="BK181"/>
  <c r="BK169"/>
  <c r="BK147"/>
  <c r="BK143"/>
  <c r="BK139"/>
  <c r="BK135"/>
  <c i="3" r="J690"/>
  <c r="J684"/>
  <c r="BK682"/>
  <c r="J679"/>
  <c r="J676"/>
  <c r="BK665"/>
  <c r="J655"/>
  <c r="J646"/>
  <c r="BK637"/>
  <c r="J628"/>
  <c r="J612"/>
  <c r="J591"/>
  <c r="J583"/>
  <c r="J570"/>
  <c r="J565"/>
  <c r="J544"/>
  <c r="J536"/>
  <c r="BK523"/>
  <c r="BK515"/>
  <c r="BK471"/>
  <c r="J456"/>
  <c r="J448"/>
  <c r="BK440"/>
  <c r="J416"/>
  <c r="BK400"/>
  <c r="BK388"/>
  <c r="BK380"/>
  <c r="BK375"/>
  <c r="BK360"/>
  <c r="J346"/>
  <c r="J341"/>
  <c r="J329"/>
  <c r="J316"/>
  <c r="BK311"/>
  <c r="BK306"/>
  <c r="J301"/>
  <c r="J297"/>
  <c r="J291"/>
  <c r="BK288"/>
  <c r="BK282"/>
  <c r="BK276"/>
  <c r="J267"/>
  <c r="BK260"/>
  <c r="J251"/>
  <c r="BK229"/>
  <c r="BK219"/>
  <c r="J209"/>
  <c r="BK187"/>
  <c r="BK178"/>
  <c r="J142"/>
  <c r="J135"/>
  <c r="J129"/>
  <c i="2" r="J682"/>
  <c r="J651"/>
  <c r="BK620"/>
  <c r="J612"/>
  <c r="BK607"/>
  <c r="J599"/>
  <c r="BK578"/>
  <c r="BK565"/>
  <c r="BK552"/>
  <c r="J548"/>
  <c r="J541"/>
  <c r="BK533"/>
  <c r="BK517"/>
  <c r="J502"/>
  <c r="J487"/>
  <c r="J479"/>
  <c r="BK440"/>
  <c r="BK432"/>
  <c r="J414"/>
  <c r="BK367"/>
  <c r="J360"/>
  <c r="J355"/>
  <c r="J349"/>
  <c r="BK312"/>
  <c r="J308"/>
  <c r="BK302"/>
  <c r="BK281"/>
  <c r="J272"/>
  <c r="J250"/>
  <c r="J245"/>
  <c r="J242"/>
  <c r="J239"/>
  <c r="BK233"/>
  <c r="BK229"/>
  <c r="BK215"/>
  <c r="BK208"/>
  <c r="J205"/>
  <c r="J201"/>
  <c r="J176"/>
  <c r="BK170"/>
  <c r="BK169"/>
  <c r="J159"/>
  <c r="BK149"/>
  <c r="BK135"/>
  <c r="BK132"/>
  <c i="5" r="J152"/>
  <c r="BK151"/>
  <c r="J151"/>
  <c r="BK121"/>
  <c i="4" r="BK745"/>
  <c r="J745"/>
  <c r="BK741"/>
  <c r="J741"/>
  <c r="BK737"/>
  <c r="J737"/>
  <c r="BK734"/>
  <c r="J734"/>
  <c r="BK731"/>
  <c r="J731"/>
  <c r="J728"/>
  <c r="J726"/>
  <c r="BK716"/>
  <c r="J705"/>
  <c r="J692"/>
  <c r="J676"/>
  <c r="J661"/>
  <c r="BK646"/>
  <c r="J646"/>
  <c r="BK638"/>
  <c r="BK633"/>
  <c r="J609"/>
  <c r="J565"/>
  <c r="BK557"/>
  <c r="J508"/>
  <c r="BK416"/>
  <c r="J414"/>
  <c r="J408"/>
  <c r="J401"/>
  <c r="J398"/>
  <c r="J391"/>
  <c r="J383"/>
  <c r="BK360"/>
  <c r="J352"/>
  <c r="BK346"/>
  <c r="J345"/>
  <c r="J332"/>
  <c r="BK320"/>
  <c r="J298"/>
  <c r="BK287"/>
  <c r="BK235"/>
  <c r="J234"/>
  <c r="BK233"/>
  <c r="BK224"/>
  <c r="BK209"/>
  <c r="J185"/>
  <c r="J139"/>
  <c r="J135"/>
  <c i="3" r="BK690"/>
  <c r="BK684"/>
  <c r="J682"/>
  <c r="BK679"/>
  <c r="BK676"/>
  <c r="J665"/>
  <c r="BK655"/>
  <c r="BK646"/>
  <c r="J637"/>
  <c r="BK628"/>
  <c r="J620"/>
  <c r="J604"/>
  <c r="BK596"/>
  <c r="J578"/>
  <c r="BK565"/>
  <c r="BK557"/>
  <c r="J549"/>
  <c r="BK536"/>
  <c r="BK528"/>
  <c r="J523"/>
  <c r="J519"/>
  <c r="J512"/>
  <c r="J507"/>
  <c r="BK502"/>
  <c r="BK486"/>
  <c r="BK456"/>
  <c r="BK432"/>
  <c r="J424"/>
  <c r="BK416"/>
  <c r="BK408"/>
  <c r="J380"/>
  <c r="J365"/>
  <c r="J357"/>
  <c r="BK351"/>
  <c r="BK341"/>
  <c r="J322"/>
  <c r="J311"/>
  <c r="BK301"/>
  <c r="BK297"/>
  <c r="BK294"/>
  <c r="BK291"/>
  <c r="BK285"/>
  <c r="J282"/>
  <c r="BK273"/>
  <c r="BK267"/>
  <c r="J260"/>
  <c r="BK251"/>
  <c r="BK246"/>
  <c r="J219"/>
  <c r="BK216"/>
  <c r="J212"/>
  <c r="J187"/>
  <c r="BK185"/>
  <c r="J179"/>
  <c r="J163"/>
  <c r="BK148"/>
  <c r="BK135"/>
  <c r="BK132"/>
  <c r="BK129"/>
  <c i="2" r="BK670"/>
  <c r="BK660"/>
  <c r="BK651"/>
  <c r="BK642"/>
  <c r="BK573"/>
  <c r="J565"/>
  <c r="J557"/>
  <c r="J544"/>
  <c r="BK541"/>
  <c r="BK537"/>
  <c r="BK466"/>
  <c r="BK461"/>
  <c r="J453"/>
  <c r="J448"/>
  <c r="J398"/>
  <c r="J390"/>
  <c r="J380"/>
  <c r="BK375"/>
  <c r="BK374"/>
  <c r="J367"/>
  <c r="BK349"/>
  <c r="J344"/>
  <c r="BK339"/>
  <c r="BK332"/>
  <c r="BK290"/>
  <c r="J287"/>
  <c r="J284"/>
  <c r="BK272"/>
  <c r="BK266"/>
  <c r="J260"/>
  <c r="BK254"/>
  <c r="BK239"/>
  <c r="J215"/>
  <c r="J198"/>
  <c r="BK178"/>
  <c r="J149"/>
  <c r="BK143"/>
  <c r="J138"/>
  <c r="BK129"/>
  <c i="5" r="BK148"/>
  <c i="4" r="BK1079"/>
  <c r="J1079"/>
  <c r="BK1068"/>
  <c r="J1068"/>
  <c r="BK1057"/>
  <c r="J1057"/>
  <c r="BK1046"/>
  <c r="J1046"/>
  <c r="BK1034"/>
  <c r="J1034"/>
  <c r="BK1023"/>
  <c r="J1023"/>
  <c r="BK1012"/>
  <c r="J1012"/>
  <c r="BK1001"/>
  <c r="J1001"/>
  <c r="BK991"/>
  <c r="J991"/>
  <c r="BK989"/>
  <c r="J989"/>
  <c r="BK977"/>
  <c r="J977"/>
  <c r="BK974"/>
  <c r="J974"/>
  <c r="BK969"/>
  <c r="J969"/>
  <c r="BK966"/>
  <c r="J966"/>
  <c r="BK963"/>
  <c r="J963"/>
  <c r="BK960"/>
  <c r="J960"/>
  <c r="BK955"/>
  <c r="J955"/>
  <c r="BK952"/>
  <c r="J952"/>
  <c r="BK949"/>
  <c r="J949"/>
  <c r="BK946"/>
  <c r="J946"/>
  <c r="BK942"/>
  <c r="J942"/>
  <c r="BK941"/>
  <c r="J941"/>
  <c r="BK935"/>
  <c r="J935"/>
  <c r="BK932"/>
  <c r="J932"/>
  <c r="BK926"/>
  <c r="J926"/>
  <c r="BK920"/>
  <c r="J920"/>
  <c r="BK914"/>
  <c r="J914"/>
  <c r="BK907"/>
  <c r="J907"/>
  <c r="BK899"/>
  <c r="J899"/>
  <c r="BK891"/>
  <c r="J891"/>
  <c r="BK887"/>
  <c r="J887"/>
  <c r="BK877"/>
  <c r="J877"/>
  <c r="BK869"/>
  <c r="J869"/>
  <c r="BK863"/>
  <c r="J863"/>
  <c r="BK854"/>
  <c r="J854"/>
  <c r="BK849"/>
  <c r="J849"/>
  <c r="BK843"/>
  <c r="J843"/>
  <c r="BK836"/>
  <c r="J836"/>
  <c r="BK828"/>
  <c r="J828"/>
  <c r="BK822"/>
  <c r="J822"/>
  <c r="BK819"/>
  <c r="J819"/>
  <c r="BK816"/>
  <c r="J816"/>
  <c r="BK813"/>
  <c r="J813"/>
  <c r="BK810"/>
  <c r="J810"/>
  <c r="BK802"/>
  <c r="J802"/>
  <c r="BK793"/>
  <c r="J793"/>
  <c r="BK784"/>
  <c r="J784"/>
  <c r="BK775"/>
  <c r="J775"/>
  <c r="BK766"/>
  <c r="J766"/>
  <c r="BK758"/>
  <c r="J758"/>
  <c r="BK750"/>
  <c r="J750"/>
  <c r="BK625"/>
  <c r="BK617"/>
  <c r="BK601"/>
  <c r="BK589"/>
  <c r="BK581"/>
  <c r="J573"/>
  <c r="J545"/>
  <c r="J537"/>
  <c r="BK524"/>
  <c r="BK516"/>
  <c r="BK464"/>
  <c r="J432"/>
  <c r="BK401"/>
  <c r="J371"/>
  <c r="J356"/>
  <c r="BK349"/>
  <c r="J320"/>
  <c r="BK241"/>
  <c r="J235"/>
  <c r="BK234"/>
  <c r="J233"/>
  <c r="J224"/>
  <c r="J169"/>
  <c i="3" r="BK620"/>
  <c r="BK612"/>
  <c r="BK604"/>
  <c r="J596"/>
  <c r="BK591"/>
  <c r="BK583"/>
  <c r="BK578"/>
  <c r="BK570"/>
  <c r="J557"/>
  <c r="BK549"/>
  <c r="BK544"/>
  <c r="J528"/>
  <c r="BK519"/>
  <c r="J515"/>
  <c r="BK512"/>
  <c r="BK507"/>
  <c r="J502"/>
  <c r="J486"/>
  <c r="J471"/>
  <c r="BK448"/>
  <c r="J440"/>
  <c r="J432"/>
  <c r="BK424"/>
  <c r="J408"/>
  <c r="J400"/>
  <c r="J388"/>
  <c r="J375"/>
  <c r="BK365"/>
  <c r="J360"/>
  <c r="BK357"/>
  <c r="J351"/>
  <c r="BK346"/>
  <c r="BK329"/>
  <c r="BK322"/>
  <c r="BK316"/>
  <c r="J306"/>
  <c r="J294"/>
  <c r="J288"/>
  <c r="J285"/>
  <c r="J276"/>
  <c r="J273"/>
  <c r="J246"/>
  <c r="J229"/>
  <c r="J216"/>
  <c r="BK212"/>
  <c r="BK209"/>
  <c r="J185"/>
  <c r="BK179"/>
  <c r="J178"/>
  <c r="BK163"/>
  <c r="J148"/>
  <c r="BK142"/>
  <c r="J132"/>
  <c i="2" r="BK694"/>
  <c r="J694"/>
  <c r="BK691"/>
  <c r="J691"/>
  <c r="J688"/>
  <c r="J685"/>
  <c r="J642"/>
  <c r="J633"/>
  <c r="BK625"/>
  <c r="J620"/>
  <c r="BK612"/>
  <c r="J607"/>
  <c r="J586"/>
  <c r="J578"/>
  <c r="J573"/>
  <c r="BK548"/>
  <c r="BK544"/>
  <c r="J517"/>
  <c r="BK502"/>
  <c r="BK487"/>
  <c r="BK479"/>
  <c r="BK474"/>
  <c r="J466"/>
  <c r="J461"/>
  <c r="BK424"/>
  <c r="J406"/>
  <c r="BK390"/>
  <c r="BK380"/>
  <c r="J374"/>
  <c r="BK360"/>
  <c r="BK344"/>
  <c r="J339"/>
  <c r="J321"/>
  <c r="J316"/>
  <c r="J312"/>
  <c r="BK297"/>
  <c r="J290"/>
  <c r="BK287"/>
  <c r="BK275"/>
  <c r="J266"/>
  <c r="BK260"/>
  <c r="J254"/>
  <c r="BK205"/>
  <c r="BK198"/>
  <c r="J170"/>
  <c r="BK159"/>
  <c r="J143"/>
  <c i="5" r="J161"/>
  <c r="BK160"/>
  <c r="J160"/>
  <c r="BK159"/>
  <c r="J159"/>
  <c r="BK158"/>
  <c r="J158"/>
  <c r="BK152"/>
  <c r="J148"/>
  <c r="BK142"/>
  <c r="J142"/>
  <c r="BK141"/>
  <c r="J141"/>
  <c r="BK140"/>
  <c r="J140"/>
  <c r="BK132"/>
  <c r="J132"/>
  <c r="BK131"/>
  <c r="J131"/>
  <c r="BK127"/>
  <c r="J127"/>
  <c r="J121"/>
  <c i="4" r="BK728"/>
  <c r="BK726"/>
  <c r="J716"/>
  <c r="BK705"/>
  <c r="BK692"/>
  <c r="BK676"/>
  <c r="BK661"/>
  <c r="J638"/>
  <c r="J633"/>
  <c r="J625"/>
  <c r="J581"/>
  <c r="BK573"/>
  <c r="J516"/>
  <c r="BK508"/>
  <c r="J490"/>
  <c r="BK474"/>
  <c r="BK442"/>
  <c r="BK432"/>
  <c r="J416"/>
  <c r="BK411"/>
  <c r="BK408"/>
  <c r="BK398"/>
  <c r="BK383"/>
  <c r="J360"/>
  <c r="BK352"/>
  <c r="J349"/>
  <c r="J295"/>
  <c r="J287"/>
  <c r="BK243"/>
  <c r="J181"/>
  <c r="J147"/>
  <c r="J143"/>
  <c i="2" r="BK688"/>
  <c r="BK685"/>
  <c r="BK682"/>
  <c r="J670"/>
  <c r="J660"/>
  <c r="BK633"/>
  <c r="J625"/>
  <c r="BK599"/>
  <c r="BK594"/>
  <c r="J594"/>
  <c r="BK586"/>
  <c r="BK557"/>
  <c r="J552"/>
  <c r="J537"/>
  <c r="J533"/>
  <c r="J474"/>
  <c r="BK453"/>
  <c r="BK448"/>
  <c r="J440"/>
  <c r="J432"/>
  <c r="J424"/>
  <c r="BK414"/>
  <c r="BK406"/>
  <c r="BK398"/>
  <c r="J375"/>
  <c r="BK355"/>
  <c r="J332"/>
  <c r="BK321"/>
  <c r="BK316"/>
  <c r="BK308"/>
  <c r="J302"/>
  <c r="J297"/>
  <c r="BK284"/>
  <c r="J281"/>
  <c r="J275"/>
  <c r="BK250"/>
  <c r="BK245"/>
  <c r="BK242"/>
  <c r="J233"/>
  <c r="J229"/>
  <c r="J208"/>
  <c r="BK201"/>
  <c r="J178"/>
  <c r="BK176"/>
  <c r="J169"/>
  <c r="BK138"/>
  <c r="J135"/>
  <c r="J132"/>
  <c r="J129"/>
  <c i="1" r="AS94"/>
  <c i="3" l="1" r="BK128"/>
  <c r="BK259"/>
  <c r="J259"/>
  <c r="J99"/>
  <c r="P305"/>
  <c r="T340"/>
  <c r="R356"/>
  <c r="P501"/>
  <c r="T664"/>
  <c i="5" r="BK120"/>
  <c r="J120"/>
  <c r="J98"/>
  <c i="2" r="P128"/>
  <c r="BK238"/>
  <c r="J238"/>
  <c r="J99"/>
  <c r="R238"/>
  <c r="BK301"/>
  <c r="J301"/>
  <c r="J101"/>
  <c r="R301"/>
  <c r="BK373"/>
  <c r="J373"/>
  <c r="J103"/>
  <c r="R373"/>
  <c r="P532"/>
  <c r="BK669"/>
  <c r="J669"/>
  <c r="J105"/>
  <c r="T669"/>
  <c i="3" r="P128"/>
  <c r="P259"/>
  <c r="BK305"/>
  <c r="J305"/>
  <c r="J101"/>
  <c r="BK340"/>
  <c r="J340"/>
  <c r="J102"/>
  <c r="BK356"/>
  <c r="J356"/>
  <c r="J103"/>
  <c r="R501"/>
  <c r="BK664"/>
  <c r="J664"/>
  <c r="J105"/>
  <c i="4" r="BK134"/>
  <c r="J134"/>
  <c r="J98"/>
  <c r="P134"/>
  <c r="R134"/>
  <c r="T134"/>
  <c r="BK344"/>
  <c r="J344"/>
  <c r="J99"/>
  <c r="P344"/>
  <c r="T344"/>
  <c r="BK390"/>
  <c r="J390"/>
  <c r="J103"/>
  <c r="P390"/>
  <c r="R390"/>
  <c r="T390"/>
  <c r="P415"/>
  <c r="R415"/>
  <c r="BK691"/>
  <c r="J691"/>
  <c r="J105"/>
  <c r="P691"/>
  <c r="R691"/>
  <c r="T691"/>
  <c r="P727"/>
  <c r="T727"/>
  <c r="P940"/>
  <c r="T940"/>
  <c r="P948"/>
  <c r="R948"/>
  <c r="BK990"/>
  <c r="J990"/>
  <c r="J112"/>
  <c r="R990"/>
  <c i="5" r="P120"/>
  <c r="P119"/>
  <c r="P118"/>
  <c i="1" r="AU98"/>
  <c i="2" r="BK128"/>
  <c r="T128"/>
  <c r="T238"/>
  <c r="P301"/>
  <c r="BK338"/>
  <c r="J338"/>
  <c r="J102"/>
  <c r="P338"/>
  <c r="P373"/>
  <c r="BK532"/>
  <c r="J532"/>
  <c r="J104"/>
  <c r="T532"/>
  <c r="R669"/>
  <c i="3" r="T128"/>
  <c r="T259"/>
  <c r="T305"/>
  <c r="P340"/>
  <c r="P356"/>
  <c r="T501"/>
  <c r="R664"/>
  <c i="5" r="R120"/>
  <c r="R119"/>
  <c r="R118"/>
  <c i="2" r="R128"/>
  <c r="P238"/>
  <c r="T301"/>
  <c r="R338"/>
  <c r="T338"/>
  <c r="T373"/>
  <c r="R532"/>
  <c r="P669"/>
  <c i="3" r="R128"/>
  <c r="R127"/>
  <c r="R126"/>
  <c r="R259"/>
  <c r="R305"/>
  <c r="R340"/>
  <c r="T356"/>
  <c r="BK501"/>
  <c r="J501"/>
  <c r="J104"/>
  <c r="P664"/>
  <c i="4" r="R344"/>
  <c r="BK415"/>
  <c r="J415"/>
  <c r="J104"/>
  <c r="T415"/>
  <c r="BK727"/>
  <c r="J727"/>
  <c r="J107"/>
  <c r="R727"/>
  <c r="BK940"/>
  <c r="J940"/>
  <c r="J108"/>
  <c r="R940"/>
  <c r="BK948"/>
  <c r="J948"/>
  <c r="J111"/>
  <c r="T948"/>
  <c r="P990"/>
  <c r="T990"/>
  <c i="5" r="T120"/>
  <c r="T119"/>
  <c r="T118"/>
  <c i="2" r="F91"/>
  <c r="J92"/>
  <c r="J120"/>
  <c r="BE143"/>
  <c r="BE149"/>
  <c r="BE254"/>
  <c r="BE260"/>
  <c r="BE287"/>
  <c r="BE312"/>
  <c r="BE332"/>
  <c r="BE339"/>
  <c r="BE344"/>
  <c r="BE360"/>
  <c r="BE367"/>
  <c r="BE374"/>
  <c r="BE461"/>
  <c r="BE466"/>
  <c r="BE479"/>
  <c r="BE502"/>
  <c r="BE565"/>
  <c r="BE573"/>
  <c r="BE586"/>
  <c r="BE612"/>
  <c r="BE620"/>
  <c r="BE625"/>
  <c r="BE642"/>
  <c r="BE685"/>
  <c r="BE688"/>
  <c i="3" r="BK300"/>
  <c r="J300"/>
  <c r="J100"/>
  <c i="4" r="J89"/>
  <c r="E122"/>
  <c r="F129"/>
  <c r="BE135"/>
  <c r="BE147"/>
  <c r="BE209"/>
  <c r="BE233"/>
  <c r="BE235"/>
  <c r="BE295"/>
  <c r="BE298"/>
  <c r="BE320"/>
  <c r="BE352"/>
  <c r="BE401"/>
  <c r="BE516"/>
  <c r="BE545"/>
  <c r="BE557"/>
  <c r="BE581"/>
  <c r="BE609"/>
  <c r="BE625"/>
  <c r="BE646"/>
  <c r="BE705"/>
  <c r="BE716"/>
  <c r="BE726"/>
  <c i="5" r="BE121"/>
  <c r="BE127"/>
  <c r="BE131"/>
  <c r="BE132"/>
  <c r="BE140"/>
  <c r="BE141"/>
  <c r="BE142"/>
  <c r="BE152"/>
  <c r="BE158"/>
  <c r="BE159"/>
  <c r="BE160"/>
  <c r="BE161"/>
  <c i="2" r="BE129"/>
  <c r="BE135"/>
  <c r="BE170"/>
  <c r="BE233"/>
  <c r="BE239"/>
  <c r="BE245"/>
  <c r="BE281"/>
  <c r="BE349"/>
  <c r="BE375"/>
  <c r="BE440"/>
  <c r="BE533"/>
  <c r="BE557"/>
  <c r="BE651"/>
  <c r="BE660"/>
  <c r="BE670"/>
  <c r="BE691"/>
  <c r="BE694"/>
  <c i="3" r="F91"/>
  <c r="J92"/>
  <c r="J122"/>
  <c r="BE129"/>
  <c r="BE135"/>
  <c r="BE142"/>
  <c r="BE148"/>
  <c r="BE163"/>
  <c r="BE178"/>
  <c r="BE187"/>
  <c r="BE209"/>
  <c r="BE212"/>
  <c r="BE219"/>
  <c r="BE251"/>
  <c r="BE267"/>
  <c r="BE282"/>
  <c r="BE291"/>
  <c r="BE306"/>
  <c r="BE311"/>
  <c r="BE316"/>
  <c r="BE322"/>
  <c r="BE329"/>
  <c r="BE341"/>
  <c r="BE346"/>
  <c r="BE357"/>
  <c r="BE360"/>
  <c r="BE365"/>
  <c r="BE380"/>
  <c r="BE388"/>
  <c r="BE400"/>
  <c r="BE432"/>
  <c r="BE440"/>
  <c r="BE456"/>
  <c r="BE486"/>
  <c r="BE536"/>
  <c r="BE549"/>
  <c r="BE583"/>
  <c r="BE591"/>
  <c r="BK689"/>
  <c r="J689"/>
  <c r="J106"/>
  <c i="4" r="J92"/>
  <c r="F128"/>
  <c r="BE139"/>
  <c r="BE181"/>
  <c r="BE185"/>
  <c r="BE287"/>
  <c r="BE332"/>
  <c r="BE345"/>
  <c r="BE360"/>
  <c r="BE371"/>
  <c r="BE391"/>
  <c r="BE408"/>
  <c r="BE411"/>
  <c r="BE414"/>
  <c r="BE416"/>
  <c r="BE474"/>
  <c r="BE490"/>
  <c r="BE745"/>
  <c r="BE750"/>
  <c r="BE758"/>
  <c r="BE766"/>
  <c r="BE775"/>
  <c r="BE784"/>
  <c r="BE793"/>
  <c r="BE802"/>
  <c r="BE810"/>
  <c r="BE813"/>
  <c r="BE816"/>
  <c r="BE819"/>
  <c r="BE822"/>
  <c r="BE828"/>
  <c r="BE836"/>
  <c r="BE843"/>
  <c r="BE849"/>
  <c r="BE854"/>
  <c r="BE863"/>
  <c r="BE869"/>
  <c r="BE877"/>
  <c r="BE887"/>
  <c r="BE891"/>
  <c r="BE899"/>
  <c r="BE907"/>
  <c r="BE914"/>
  <c r="BE920"/>
  <c r="BE926"/>
  <c r="BE932"/>
  <c r="BE935"/>
  <c r="BE941"/>
  <c r="BE942"/>
  <c r="BE946"/>
  <c r="BE949"/>
  <c r="BE952"/>
  <c r="BE955"/>
  <c r="BE960"/>
  <c r="BE963"/>
  <c r="BE966"/>
  <c r="BE969"/>
  <c r="BE974"/>
  <c r="BE977"/>
  <c r="BE989"/>
  <c r="BE991"/>
  <c r="BE1001"/>
  <c r="BE1012"/>
  <c r="BE1023"/>
  <c r="BE1034"/>
  <c r="BE1046"/>
  <c r="BE1057"/>
  <c r="BE1068"/>
  <c r="BE1079"/>
  <c r="BK382"/>
  <c r="J382"/>
  <c r="J102"/>
  <c r="BK725"/>
  <c r="J725"/>
  <c r="J106"/>
  <c r="BK945"/>
  <c r="J945"/>
  <c r="J109"/>
  <c i="2" r="E85"/>
  <c r="F92"/>
  <c r="J122"/>
  <c r="BE132"/>
  <c r="BE159"/>
  <c r="BE169"/>
  <c r="BE198"/>
  <c r="BE201"/>
  <c r="BE205"/>
  <c r="BE208"/>
  <c r="BE229"/>
  <c r="BE242"/>
  <c r="BE250"/>
  <c r="BE272"/>
  <c r="BE275"/>
  <c r="BE297"/>
  <c r="BE302"/>
  <c r="BE308"/>
  <c r="BE316"/>
  <c r="BE355"/>
  <c r="BE398"/>
  <c r="BE406"/>
  <c r="BE414"/>
  <c r="BE432"/>
  <c r="BE487"/>
  <c r="BE517"/>
  <c r="BE541"/>
  <c r="BE544"/>
  <c r="BE548"/>
  <c r="BE552"/>
  <c r="BE578"/>
  <c r="BE594"/>
  <c r="BE599"/>
  <c r="BE607"/>
  <c i="3" r="E85"/>
  <c r="J89"/>
  <c r="F123"/>
  <c r="BE179"/>
  <c r="BE185"/>
  <c r="BE216"/>
  <c r="BE229"/>
  <c r="BE246"/>
  <c r="BE260"/>
  <c r="BE276"/>
  <c r="BE285"/>
  <c r="BE288"/>
  <c r="BE297"/>
  <c r="BE375"/>
  <c r="BE408"/>
  <c r="BE416"/>
  <c r="BE424"/>
  <c r="BE448"/>
  <c r="BE471"/>
  <c r="BE502"/>
  <c r="BE507"/>
  <c r="BE515"/>
  <c r="BE519"/>
  <c r="BE523"/>
  <c r="BE544"/>
  <c r="BE565"/>
  <c r="BE570"/>
  <c r="BE596"/>
  <c r="BE612"/>
  <c r="BE620"/>
  <c r="BE628"/>
  <c r="BE655"/>
  <c r="BE665"/>
  <c r="BE676"/>
  <c r="BE684"/>
  <c r="BE690"/>
  <c i="4" r="J91"/>
  <c r="BE143"/>
  <c r="BE169"/>
  <c r="BE241"/>
  <c r="BE346"/>
  <c r="BE349"/>
  <c r="BE432"/>
  <c r="BE442"/>
  <c r="BE464"/>
  <c r="BE524"/>
  <c r="BE537"/>
  <c r="BE565"/>
  <c r="BE589"/>
  <c r="BE601"/>
  <c r="BE617"/>
  <c r="BE633"/>
  <c r="BE638"/>
  <c r="BE661"/>
  <c r="BE676"/>
  <c r="BE692"/>
  <c r="BE728"/>
  <c r="BE731"/>
  <c r="BE734"/>
  <c r="BE737"/>
  <c r="BE741"/>
  <c i="5" r="E85"/>
  <c r="J89"/>
  <c r="F91"/>
  <c r="J91"/>
  <c r="F92"/>
  <c r="J92"/>
  <c r="BE151"/>
  <c i="2" r="BE138"/>
  <c r="BE176"/>
  <c r="BE178"/>
  <c r="BE215"/>
  <c r="BE266"/>
  <c r="BE284"/>
  <c r="BE290"/>
  <c r="BE321"/>
  <c r="BE380"/>
  <c r="BE390"/>
  <c r="BE424"/>
  <c r="BE448"/>
  <c r="BE453"/>
  <c r="BE474"/>
  <c r="BE537"/>
  <c r="BE633"/>
  <c r="BE682"/>
  <c r="BK296"/>
  <c r="J296"/>
  <c r="J100"/>
  <c r="BK693"/>
  <c r="J693"/>
  <c r="J106"/>
  <c i="3" r="BE132"/>
  <c r="BE273"/>
  <c r="BE294"/>
  <c r="BE301"/>
  <c r="BE351"/>
  <c r="BE512"/>
  <c r="BE528"/>
  <c r="BE557"/>
  <c r="BE578"/>
  <c r="BE604"/>
  <c r="BE637"/>
  <c r="BE646"/>
  <c r="BE679"/>
  <c r="BE682"/>
  <c i="4" r="BE224"/>
  <c r="BE234"/>
  <c r="BE243"/>
  <c r="BE356"/>
  <c r="BE383"/>
  <c r="BE398"/>
  <c r="BE508"/>
  <c r="BE573"/>
  <c r="BK355"/>
  <c r="J355"/>
  <c r="J100"/>
  <c r="BK359"/>
  <c r="J359"/>
  <c r="J101"/>
  <c i="5" r="BE148"/>
  <c i="2" r="F34"/>
  <c i="1" r="BA95"/>
  <c i="4" r="J34"/>
  <c i="1" r="AW97"/>
  <c i="2" r="F37"/>
  <c i="1" r="BD95"/>
  <c i="2" r="F36"/>
  <c i="1" r="BC95"/>
  <c i="5" r="F34"/>
  <c i="1" r="BA98"/>
  <c i="5" r="J34"/>
  <c i="1" r="AW98"/>
  <c i="5" r="F35"/>
  <c i="1" r="BB98"/>
  <c i="5" r="F36"/>
  <c i="1" r="BC98"/>
  <c i="5" r="F37"/>
  <c i="1" r="BD98"/>
  <c i="2" r="F35"/>
  <c i="1" r="BB95"/>
  <c i="3" r="F36"/>
  <c i="1" r="BC96"/>
  <c i="4" r="F35"/>
  <c i="1" r="BB97"/>
  <c i="3" r="F34"/>
  <c i="1" r="BA96"/>
  <c i="3" r="J34"/>
  <c i="1" r="AW96"/>
  <c i="4" r="F36"/>
  <c i="1" r="BC97"/>
  <c i="3" r="F35"/>
  <c i="1" r="BB96"/>
  <c i="4" r="F34"/>
  <c i="1" r="BA97"/>
  <c i="4" r="F37"/>
  <c i="1" r="BD97"/>
  <c i="2" r="J34"/>
  <c i="1" r="AW95"/>
  <c i="3" r="F37"/>
  <c i="1" r="BD96"/>
  <c i="3" l="1" r="T127"/>
  <c r="T126"/>
  <c i="2" r="T127"/>
  <c r="T126"/>
  <c r="BK127"/>
  <c r="BK126"/>
  <c r="J126"/>
  <c r="J96"/>
  <c i="4" r="P947"/>
  <c r="P133"/>
  <c r="P132"/>
  <c i="1" r="AU97"/>
  <c i="3" r="BK127"/>
  <c r="J127"/>
  <c r="J97"/>
  <c i="4" r="T947"/>
  <c r="R133"/>
  <c i="3" r="P127"/>
  <c r="P126"/>
  <c i="1" r="AU96"/>
  <c i="2" r="P127"/>
  <c r="P126"/>
  <c i="1" r="AU95"/>
  <c i="2" r="R127"/>
  <c r="R126"/>
  <c i="4" r="R947"/>
  <c r="T133"/>
  <c r="T132"/>
  <c i="3" r="J128"/>
  <c r="J98"/>
  <c i="5" r="BK119"/>
  <c r="J119"/>
  <c r="J97"/>
  <c i="4" r="BK133"/>
  <c r="J133"/>
  <c r="J97"/>
  <c r="BK947"/>
  <c r="J947"/>
  <c r="J110"/>
  <c i="2" r="J128"/>
  <c r="J98"/>
  <c i="5" r="J33"/>
  <c i="1" r="AV98"/>
  <c r="AT98"/>
  <c i="2" r="F33"/>
  <c i="1" r="AZ95"/>
  <c i="3" r="J33"/>
  <c i="1" r="AV96"/>
  <c r="AT96"/>
  <c i="5" r="F33"/>
  <c i="1" r="AZ98"/>
  <c r="BB94"/>
  <c r="AX94"/>
  <c i="3" r="F33"/>
  <c i="1" r="AZ96"/>
  <c r="BA94"/>
  <c r="W30"/>
  <c i="2" r="J33"/>
  <c i="1" r="AV95"/>
  <c r="AT95"/>
  <c r="BD94"/>
  <c r="W33"/>
  <c i="4" r="J33"/>
  <c i="1" r="AV97"/>
  <c r="AT97"/>
  <c r="BC94"/>
  <c r="W32"/>
  <c i="4" r="F33"/>
  <c i="1" r="AZ97"/>
  <c i="4" l="1" r="R132"/>
  <c i="5" r="BK118"/>
  <c r="J118"/>
  <c r="J96"/>
  <c i="2" r="J127"/>
  <c r="J97"/>
  <c i="3" r="BK126"/>
  <c r="J126"/>
  <c i="4" r="BK132"/>
  <c r="J132"/>
  <c r="J96"/>
  <c i="1" r="AU94"/>
  <c r="AZ94"/>
  <c r="W29"/>
  <c r="W31"/>
  <c r="AW94"/>
  <c r="AK30"/>
  <c r="AY94"/>
  <c i="2" r="J30"/>
  <c i="1" r="AG95"/>
  <c r="AN95"/>
  <c i="3" r="J30"/>
  <c i="1" r="AG96"/>
  <c r="AN96"/>
  <c i="2" l="1" r="J39"/>
  <c i="3" r="J39"/>
  <c r="J96"/>
  <c i="1" r="AV94"/>
  <c r="AK29"/>
  <c i="5" r="J30"/>
  <c i="1" r="AG98"/>
  <c r="AN98"/>
  <c i="4" r="J30"/>
  <c i="1" r="AG97"/>
  <c r="AN97"/>
  <c i="4" l="1" r="J39"/>
  <c i="5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<sst xmlns="http://schemas.openxmlformats.org/spreadsheetml/2006/main">
  <si>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</si>
  <si>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</si>
  <si>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</si>
  <si>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</si>
  <si>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</si>
  <si>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{19fc6b0f-6420-4189-b8dd-c21cbb4c7576}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</si>
  <si>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</si>
  <si>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</si>
  <si>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</si>
  <si>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</si>
  <si>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</si>
  <si>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</si>
  <si>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</si>
  <si>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</si>
  <si>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VZ200904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</si>
  <si>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</si>
  <si>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</si>
  <si>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Šternberk - Atletický stadion Pod kopcem</t>
  </si>
  <si>
    <t>KSO:</t>
  </si>
  <si>
    <t>CC-CZ:</t>
  </si>
  <si>
    <t>Místo:</t>
  </si>
  <si>
    <t xml:space="preserve"> </t>
  </si>
  <si>
    <t>Datum:</t>
  </si>
  <si>
    <t>30. 9. 2020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</si>
  <si>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</si>
  <si>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</si>
  <si>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</si>
  <si>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</si>
  <si>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</si>
  <si>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</si>
  <si>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</si>
  <si>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</si>
  <si>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</si>
  <si>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</si>
  <si>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</si>
  <si>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</si>
  <si>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</si>
  <si>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</si>
  <si>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</si>
  <si>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</si>
  <si>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</si>
  <si>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</si>
  <si>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</si>
  <si>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</si>
  <si>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</si>
  <si>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</si>
  <si>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</si>
  <si>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</si>
  <si>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</si>
  <si>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</si>
  <si>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</si>
  <si>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</si>
  <si>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</si>
  <si>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</si>
  <si>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</si>
  <si>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</si>
  <si>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</si>
  <si>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</si>
  <si>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</si>
  <si>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</si>
  <si>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</si>
  <si>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</si>
  <si>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</si>
  <si>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</si>
  <si>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</si>
  <si>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</si>
  <si>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</si>
  <si>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</si>
  <si>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</si>
  <si>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</si>
  <si>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</si>
  <si>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</si>
  <si>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</si>
  <si>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</si>
  <si>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</si>
  <si>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</si>
  <si>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</si>
  <si>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</si>
  <si>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 01</t>
  </si>
  <si>
    <t>Rekonstrukce vodovodu</t>
  </si>
  <si>
    <t>ING</t>
  </si>
  <si>
    <t>1</t>
  </si>
  <si>
    <t>{26868720-9c11-4423-8bc3-6b83eedffef2}</t>
  </si>
  <si>
    <t>2</t>
  </si>
  <si>
    <t>IO 02</t>
  </si>
  <si>
    <t>Vodovodní řad DN150</t>
  </si>
  <si>
    <t>STA</t>
  </si>
  <si>
    <t>{a13e7d5f-890e-4cf8-8f57-3195f68d91d3}</t>
  </si>
  <si>
    <t>IO 03</t>
  </si>
  <si>
    <t>Vodovodní a kanalizační přípojka pro stadion</t>
  </si>
  <si>
    <t>{f541c124-ff8e-4d45-85a9-960d4b17dc43}</t>
  </si>
  <si>
    <t>VRN</t>
  </si>
  <si>
    <t>Vedlejší rozpočtové náklady</t>
  </si>
  <si>
    <t>VON</t>
  </si>
  <si>
    <t>{7ffe7127-552a-4156-b96e-6c5b70a82d6f}</t>
  </si>
  <si>
    <t>KRYCÍ LIST SOUPISU PRACÍ</t>
  </si>
  <si>
    <t>Objekt:</t>
  </si>
  <si>
    <t>IO 01 - Rekonstrukce vodovodu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</si>
  <si>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</si>
  <si>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</si>
  <si>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</si>
  <si>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</si>
  <si>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</si>
  <si>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</si>
  <si>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</si>
  <si>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</si>
  <si>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45 - Podkladní a vedlejší konstrukce kromě vozovek a železničního svršku</t>
  </si>
  <si>
    <t xml:space="preserve">    56 - Podkladní vrstvy komunikací, letišť a ploch</t>
  </si>
  <si>
    <t xml:space="preserve">    57 - Kryty pozemních komunikací letišť a ploch z kameniva nebo živičné</t>
  </si>
  <si>
    <t xml:space="preserve">    85 - Potrubí z trub litinových</t>
  </si>
  <si>
    <t xml:space="preserve">    89 - Ostatní konstrukce</t>
  </si>
  <si>
    <t xml:space="preserve">    91 - Doplňující konstrukce a práce pozemních komunikací, letišť a ploch</t>
  </si>
  <si>
    <t xml:space="preserve">    99 - Přesun hmot a manipulace se sutí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</si>
  <si>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</si>
  <si>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</si>
  <si>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</si>
  <si>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</si>
  <si>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</si>
  <si>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</si>
  <si>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</si>
  <si>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</si>
  <si>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</si>
  <si>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</si>
  <si>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</si>
  <si>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</si>
  <si>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</si>
  <si>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</si>
  <si>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</si>
  <si>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</si>
  <si>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</si>
  <si>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</si>
  <si>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119001402</t>
  </si>
  <si>
    <t>Dočasné zajištění potrubí ocelového nebo litinového DN do 500 mm</t>
  </si>
  <si>
    <t>m</t>
  </si>
  <si>
    <t>4</t>
  </si>
  <si>
    <t>61258560</t>
  </si>
  <si>
    <t>VV</t>
  </si>
  <si>
    <t>plynovod</t>
  </si>
  <si>
    <t>1,2</t>
  </si>
  <si>
    <t>119001412</t>
  </si>
  <si>
    <t>Dočasné zajištění potrubí betonového, ŽB nebo kameninového DN do 500 mm</t>
  </si>
  <si>
    <t>1765153642</t>
  </si>
  <si>
    <t>kanalizace</t>
  </si>
  <si>
    <t>3</t>
  </si>
  <si>
    <t>119001421</t>
  </si>
  <si>
    <t>Dočasné zajištění kabelů a kabelových tratí ze 3 volně ložených kabelů</t>
  </si>
  <si>
    <t>934275425</t>
  </si>
  <si>
    <t>kabely</t>
  </si>
  <si>
    <t>3*1,2</t>
  </si>
  <si>
    <t>121151103</t>
  </si>
  <si>
    <t>Sejmutí ornice plochy do 100 m2 tl vrstvy do 200 mm strojně</t>
  </si>
  <si>
    <t>m2</t>
  </si>
  <si>
    <t>2112589327</t>
  </si>
  <si>
    <t>výkop - stávající povrchy</t>
  </si>
  <si>
    <t>vodovod</t>
  </si>
  <si>
    <t>travnatý povrch</t>
  </si>
  <si>
    <t>(1+17-6,1)*1,2</t>
  </si>
  <si>
    <t>5</t>
  </si>
  <si>
    <t>129001101</t>
  </si>
  <si>
    <t>Příplatek za ztížení odkopávky nebo prokopávky v blízkosti inženýrských sítí</t>
  </si>
  <si>
    <t>m3</t>
  </si>
  <si>
    <t>-293495483</t>
  </si>
  <si>
    <t>křížení sítí, napojení</t>
  </si>
  <si>
    <t>na stáv. potrubí</t>
  </si>
  <si>
    <t xml:space="preserve">(cca 50% z celkového </t>
  </si>
  <si>
    <t>množství výkopu rýhy)</t>
  </si>
  <si>
    <t>33,068*0,5</t>
  </si>
  <si>
    <t>6</t>
  </si>
  <si>
    <t>132254202</t>
  </si>
  <si>
    <t>Hloubení zapažených rýh š do 2000 mm v hornině třídy těžitelnosti I, skupiny 3 objem do 50 m3</t>
  </si>
  <si>
    <t>-997731376</t>
  </si>
  <si>
    <t>asfalt. silnice I/46</t>
  </si>
  <si>
    <t>(0,5+3,5)*1,2*(1,74-0,45)</t>
  </si>
  <si>
    <t>chodník - dlažba</t>
  </si>
  <si>
    <t>(6,1-3,5)*1,2*(1,77-0,25)</t>
  </si>
  <si>
    <t>(1+17-6,1)*1,2*(1,75-0,2)</t>
  </si>
  <si>
    <t>Součet</t>
  </si>
  <si>
    <t>7</t>
  </si>
  <si>
    <t>151811131</t>
  </si>
  <si>
    <t>Osazení pažicího boxu hl výkopu do 4 m š do 1,2 m</t>
  </si>
  <si>
    <t>-300648595</t>
  </si>
  <si>
    <t>(0,5+3,5)*1,74*2</t>
  </si>
  <si>
    <t>(6,1-3,5)*1,77*2</t>
  </si>
  <si>
    <t>(1+17-6,1)*1,75*2</t>
  </si>
  <si>
    <t>8</t>
  </si>
  <si>
    <t>151811231</t>
  </si>
  <si>
    <t>Odstranění pažicího boxu hl výkopu do 4 m š do 1,2 m</t>
  </si>
  <si>
    <t>649536916</t>
  </si>
  <si>
    <t>9</t>
  </si>
  <si>
    <t>162651112</t>
  </si>
  <si>
    <t>Vodorovné přemístění do 5000 m výkopku/sypaniny z horniny třídy těžitelnosti I, skupiny 1 až 3</t>
  </si>
  <si>
    <t>151337572</t>
  </si>
  <si>
    <t>celkový výkopek</t>
  </si>
  <si>
    <t>33,068</t>
  </si>
  <si>
    <t>odpočet výkopku pro zásyp</t>
  </si>
  <si>
    <t>-7,722</t>
  </si>
  <si>
    <t>10</t>
  </si>
  <si>
    <t>171201221</t>
  </si>
  <si>
    <t>Poplatek za uložení na skládce (skládkovné) zeminy a kamení kód odpadu 17 05 04</t>
  </si>
  <si>
    <t>t</t>
  </si>
  <si>
    <t>-599852952</t>
  </si>
  <si>
    <t>25,346*2</t>
  </si>
  <si>
    <t>11</t>
  </si>
  <si>
    <t>174101101</t>
  </si>
  <si>
    <t>Zásyp jam, šachet rýh nebo kolem objektů sypaninou se zhutněním</t>
  </si>
  <si>
    <t>817333188</t>
  </si>
  <si>
    <t>zásyp - budoucí povrchy</t>
  </si>
  <si>
    <t>míra zhutnění dle PD</t>
  </si>
  <si>
    <t>zásyp štěrkodrtí - po staničení 11,5m</t>
  </si>
  <si>
    <t>(0,5+3,5)*1,2*(1,74-0,6-0,56)</t>
  </si>
  <si>
    <t>(4,7-3,5)*1,2*(1,77-0,2-0,56)</t>
  </si>
  <si>
    <t>(8,5-7,3)*1,2*(1,77-0,2-0,56)</t>
  </si>
  <si>
    <t>stezka - dlažba</t>
  </si>
  <si>
    <t>(7,3-4,7)*1,2*(1,77-0,32-0,56)</t>
  </si>
  <si>
    <t>(11,5-8,5)*1,2*(1,77-0,25-0,56)</t>
  </si>
  <si>
    <t>Mezisoučet</t>
  </si>
  <si>
    <t>zásyp výkopkem</t>
  </si>
  <si>
    <t>(1+17-11,5)*1,2*(1,75-0,2-0,56)</t>
  </si>
  <si>
    <t>12</t>
  </si>
  <si>
    <t>M</t>
  </si>
  <si>
    <t>58344171</t>
  </si>
  <si>
    <t>štěrkodrť frakce 0/32</t>
  </si>
  <si>
    <t>517099969</t>
  </si>
  <si>
    <t>včetně dopravy</t>
  </si>
  <si>
    <t>11,925*2</t>
  </si>
  <si>
    <t>13</t>
  </si>
  <si>
    <t>175111101</t>
  </si>
  <si>
    <t>Obsypání potrubí ručně sypaninou bez prohození sítem, uloženou do 3 m</t>
  </si>
  <si>
    <t>1441267615</t>
  </si>
  <si>
    <t>(0,5+17+1)*1,2*0,46</t>
  </si>
  <si>
    <t>14</t>
  </si>
  <si>
    <t>58337303</t>
  </si>
  <si>
    <t>štěrkopísek frakce 0/8</t>
  </si>
  <si>
    <t>-498636426</t>
  </si>
  <si>
    <t>10,212*2</t>
  </si>
  <si>
    <t>181351003</t>
  </si>
  <si>
    <t>Rozprostření ornice tl vrstvy do 200 mm pl do 100 m2 v rovině nebo ve svahu do 1:5 strojně</t>
  </si>
  <si>
    <t>-1594815819</t>
  </si>
  <si>
    <t xml:space="preserve">přebytečná ornice </t>
  </si>
  <si>
    <t>zůstane vedle výkopu</t>
  </si>
  <si>
    <t>budoucí povrchy</t>
  </si>
  <si>
    <t>(1+17-11,5)*1,2</t>
  </si>
  <si>
    <t>16</t>
  </si>
  <si>
    <t>1950001/R</t>
  </si>
  <si>
    <t>Zatravnění (založení trávníku) - komplet</t>
  </si>
  <si>
    <t>1990340693</t>
  </si>
  <si>
    <t>osetí travním semenem</t>
  </si>
  <si>
    <t>(včetně dodávky semene)</t>
  </si>
  <si>
    <t xml:space="preserve">první kosení,závlaha </t>
  </si>
  <si>
    <t>do prvního kosení,</t>
  </si>
  <si>
    <t xml:space="preserve">úprava podkladu </t>
  </si>
  <si>
    <t>(vyrovnání podkladu-</t>
  </si>
  <si>
    <t>-nerovností),...</t>
  </si>
  <si>
    <t xml:space="preserve">včetně všech </t>
  </si>
  <si>
    <t>souvisejících prací</t>
  </si>
  <si>
    <t>17</t>
  </si>
  <si>
    <t>1950002/R</t>
  </si>
  <si>
    <t xml:space="preserve">Hutnící zkouška - přímá metoda </t>
  </si>
  <si>
    <t>-564194190</t>
  </si>
  <si>
    <t>přesný popis dle PD</t>
  </si>
  <si>
    <t>výměra dle PD</t>
  </si>
  <si>
    <t>18</t>
  </si>
  <si>
    <t>1950003/R</t>
  </si>
  <si>
    <t>Zajištění kabelů - prefa prvky - komplet</t>
  </si>
  <si>
    <t>-1015608198</t>
  </si>
  <si>
    <t>montáž,dodávka</t>
  </si>
  <si>
    <t>3*1,5</t>
  </si>
  <si>
    <t>Zemní práce - přípravné a přidružené práce</t>
  </si>
  <si>
    <t>19</t>
  </si>
  <si>
    <t>113106121</t>
  </si>
  <si>
    <t>Rozebrání dlažeb z betonových nebo kamenných dlaždic komunikací pro pěší ručně</t>
  </si>
  <si>
    <t>1929317756</t>
  </si>
  <si>
    <t>(6,1-3,5)*1,2</t>
  </si>
  <si>
    <t>20</t>
  </si>
  <si>
    <t>113107322</t>
  </si>
  <si>
    <t>Odstranění podkladu z kameniva drceného tl 200 mm strojně pl do 50 m2</t>
  </si>
  <si>
    <t>905117115</t>
  </si>
  <si>
    <t>113107324</t>
  </si>
  <si>
    <t>Odstranění podkladu z kameniva drceného tl 400 mm strojně pl do 50 m2</t>
  </si>
  <si>
    <t>585720104</t>
  </si>
  <si>
    <t>tloušťka 350mm</t>
  </si>
  <si>
    <t>(0,5+3,5)*1,2</t>
  </si>
  <si>
    <t>22</t>
  </si>
  <si>
    <t>113154124</t>
  </si>
  <si>
    <t>Frézování živičného krytu tl 100 mm pruh š 1 m pl do 500 m2 bez překážek v trase</t>
  </si>
  <si>
    <t>-815445697</t>
  </si>
  <si>
    <t>23</t>
  </si>
  <si>
    <t>1131001/R</t>
  </si>
  <si>
    <t>Frézování živičného krytu tl 110 mm pl do 500 m2 bez překážek v trase</t>
  </si>
  <si>
    <t>381812251</t>
  </si>
  <si>
    <t>konečná úprava</t>
  </si>
  <si>
    <t>6,6</t>
  </si>
  <si>
    <t>24</t>
  </si>
  <si>
    <t>113202111</t>
  </si>
  <si>
    <t>Vytrhání obrub krajníků obrubníků stojatých</t>
  </si>
  <si>
    <t>2054204066</t>
  </si>
  <si>
    <t>silniční</t>
  </si>
  <si>
    <t>dlažby - bez zpětného návratu</t>
  </si>
  <si>
    <t>25</t>
  </si>
  <si>
    <t>997221551</t>
  </si>
  <si>
    <t>Vodorovná doprava suti ze sypkých materiálů do 1 km</t>
  </si>
  <si>
    <t>-1476948777</t>
  </si>
  <si>
    <t>kamenivo</t>
  </si>
  <si>
    <t>0,905+2,784</t>
  </si>
  <si>
    <t>frézovaná živice</t>
  </si>
  <si>
    <t>1,229+1,861</t>
  </si>
  <si>
    <t>26</t>
  </si>
  <si>
    <t>997221559</t>
  </si>
  <si>
    <t>Příplatek ZKD 1 km u vodorovné dopravy suti ze sypkých materiálů</t>
  </si>
  <si>
    <t>10013342</t>
  </si>
  <si>
    <t>předpoklad 5km</t>
  </si>
  <si>
    <t>4*6,779</t>
  </si>
  <si>
    <t>27</t>
  </si>
  <si>
    <t>997221561</t>
  </si>
  <si>
    <t>Vodorovná doprava suti z kusových materiálů do 1 km</t>
  </si>
  <si>
    <t>-1595026428</t>
  </si>
  <si>
    <t>dlaždice</t>
  </si>
  <si>
    <t>0,796</t>
  </si>
  <si>
    <t>obrubníky</t>
  </si>
  <si>
    <t>1,64</t>
  </si>
  <si>
    <t>28</t>
  </si>
  <si>
    <t>997221569</t>
  </si>
  <si>
    <t>Příplatek ZKD 1 km u vodorovné dopravy suti z kusových materiálů</t>
  </si>
  <si>
    <t>-943790446</t>
  </si>
  <si>
    <t>4*2,436</t>
  </si>
  <si>
    <t>29</t>
  </si>
  <si>
    <t>997221645</t>
  </si>
  <si>
    <t>Poplatek za uložení na skládce (skládkovné) odpadu asfaltového bez dehtu kód odpadu 17 03 02</t>
  </si>
  <si>
    <t>2040814619</t>
  </si>
  <si>
    <t>30</t>
  </si>
  <si>
    <t>997221655</t>
  </si>
  <si>
    <t>-1063430990</t>
  </si>
  <si>
    <t>31</t>
  </si>
  <si>
    <t>997221615</t>
  </si>
  <si>
    <t>Poplatek za uložení na skládce (skládkovné) stavebního odpadu betonového kód odpadu 17 01 01</t>
  </si>
  <si>
    <t>59107659</t>
  </si>
  <si>
    <t>45</t>
  </si>
  <si>
    <t>Podkladní a vedlejší konstrukce kromě vozovek a železničního svršku</t>
  </si>
  <si>
    <t>32</t>
  </si>
  <si>
    <t>451573111</t>
  </si>
  <si>
    <t>Lože pod potrubí otevřený výkop ze štěrkopísku</t>
  </si>
  <si>
    <t>-514319033</t>
  </si>
  <si>
    <t>(0,5+17+1)*1,2*0,1</t>
  </si>
  <si>
    <t>56</t>
  </si>
  <si>
    <t>Podkladní vrstvy komunikací, letišť a ploch</t>
  </si>
  <si>
    <t>33</t>
  </si>
  <si>
    <t>564831111</t>
  </si>
  <si>
    <t>Podklad ze štěrkodrtě ŠD tl 100 mm</t>
  </si>
  <si>
    <t>-11649906</t>
  </si>
  <si>
    <t>(4,7-3,5)*1,2</t>
  </si>
  <si>
    <t>(8,5-7,3)*1,2</t>
  </si>
  <si>
    <t>34</t>
  </si>
  <si>
    <t>564851111</t>
  </si>
  <si>
    <t>Podklad ze štěrkodrtě ŠD tl 150 mm</t>
  </si>
  <si>
    <t>1149413506</t>
  </si>
  <si>
    <t>(11,5-8,5)*1,2</t>
  </si>
  <si>
    <t>35</t>
  </si>
  <si>
    <t>564861113</t>
  </si>
  <si>
    <t>Podklad ze štěrkodrtě ŠD tl 220 mm</t>
  </si>
  <si>
    <t>-1111497907</t>
  </si>
  <si>
    <t>(7,3-4,7)*1,2</t>
  </si>
  <si>
    <t>36</t>
  </si>
  <si>
    <t>564871116</t>
  </si>
  <si>
    <t>Podklad ze štěrkodrtě ŠD tl. 300 mm</t>
  </si>
  <si>
    <t>1703128102</t>
  </si>
  <si>
    <t>frakce dle PD 0/63</t>
  </si>
  <si>
    <t>37</t>
  </si>
  <si>
    <t>564931412</t>
  </si>
  <si>
    <t>Podklad z asfaltového recyklátu tl 100 mm</t>
  </si>
  <si>
    <t>-496161750</t>
  </si>
  <si>
    <t>38</t>
  </si>
  <si>
    <t>564941411</t>
  </si>
  <si>
    <t>Podklad z asfaltového recyklátu tl 110 mm</t>
  </si>
  <si>
    <t>-2113908498</t>
  </si>
  <si>
    <t>provizorní úprava</t>
  </si>
  <si>
    <t>57</t>
  </si>
  <si>
    <t>Kryty pozemních komunikací letišť a ploch z kameniva nebo živičné</t>
  </si>
  <si>
    <t>39</t>
  </si>
  <si>
    <t>565146101</t>
  </si>
  <si>
    <t>Asfaltový beton vrstva podkladní ACP 22 (obalované kamenivo OKH) tl 60 mm š do 1,5 m</t>
  </si>
  <si>
    <t>-1725088998</t>
  </si>
  <si>
    <t>celkem 2x</t>
  </si>
  <si>
    <t>(0,5+3,5)*1,2*2</t>
  </si>
  <si>
    <t>40</t>
  </si>
  <si>
    <t>5650001/R</t>
  </si>
  <si>
    <t>Příplatek za modifikovanou směs k ACP 22 tl.60mm</t>
  </si>
  <si>
    <t>285693808</t>
  </si>
  <si>
    <t>41</t>
  </si>
  <si>
    <t>577166031</t>
  </si>
  <si>
    <t>Asfaltový beton vrstva ložní ACL 22 (ABVH) tl 70 mm š do 1,5 m z modifikovaného asfaltu</t>
  </si>
  <si>
    <t>2023527475</t>
  </si>
  <si>
    <t>42</t>
  </si>
  <si>
    <t>573111112</t>
  </si>
  <si>
    <t>Postřik živičný infiltrační s posypem z asfaltu množství 1 kg/m2</t>
  </si>
  <si>
    <t>572118687</t>
  </si>
  <si>
    <t>43</t>
  </si>
  <si>
    <t>573211107</t>
  </si>
  <si>
    <t>Postřik živičný spojovací z asfaltu v množství 0,30 kg/m2</t>
  </si>
  <si>
    <t>1868974981</t>
  </si>
  <si>
    <t>6,6*2</t>
  </si>
  <si>
    <t>44</t>
  </si>
  <si>
    <t>577134031</t>
  </si>
  <si>
    <t>Asfaltový beton vrstva obrusná ACO 11 (ABS) tř. I tl 40 mm š do 1,5 m z modifikovaného asfaltu</t>
  </si>
  <si>
    <t>809884157</t>
  </si>
  <si>
    <t>85</t>
  </si>
  <si>
    <t>Potrubí z trub litinových</t>
  </si>
  <si>
    <t>850375121</t>
  </si>
  <si>
    <t>Výřez nebo výsek na potrubí z trub litinových tlakových nebo plastických hmot DN 300</t>
  </si>
  <si>
    <t>kus</t>
  </si>
  <si>
    <t>1512823093</t>
  </si>
  <si>
    <t>46</t>
  </si>
  <si>
    <t>851311131</t>
  </si>
  <si>
    <t>Montáž potrubí z trub litinových hrdlových s integrovaným těsněním otevřený výkop DN 150</t>
  </si>
  <si>
    <t>-748886107</t>
  </si>
  <si>
    <t>výpis materiálu -</t>
  </si>
  <si>
    <t>- rekonstrukce vodovodu</t>
  </si>
  <si>
    <t>pozice č.1</t>
  </si>
  <si>
    <t>47</t>
  </si>
  <si>
    <t>552101/R</t>
  </si>
  <si>
    <t>trouba vodovodní litinová hrdlová DN 150, PN 10</t>
  </si>
  <si>
    <t>569520089</t>
  </si>
  <si>
    <t>přesný typ dle PD</t>
  </si>
  <si>
    <t>včetně příslušenství</t>
  </si>
  <si>
    <t>včetně všech doplňků</t>
  </si>
  <si>
    <t>včetně řezání na</t>
  </si>
  <si>
    <t>příslušné délky</t>
  </si>
  <si>
    <t>17*1,01</t>
  </si>
  <si>
    <t>48</t>
  </si>
  <si>
    <t>857262122</t>
  </si>
  <si>
    <t>Montáž litinových tvarovek jednoosých přírubových otevřený výkop DN 100</t>
  </si>
  <si>
    <t>-1487334545</t>
  </si>
  <si>
    <t>pozice č.8</t>
  </si>
  <si>
    <t>pozice č.9</t>
  </si>
  <si>
    <t>49</t>
  </si>
  <si>
    <t>552108/R</t>
  </si>
  <si>
    <t>přírubová tvarovka s dvěma přírubami, FF-kus DN 100, L=200mm, PN10</t>
  </si>
  <si>
    <t>-1387579242</t>
  </si>
  <si>
    <t>50</t>
  </si>
  <si>
    <t>552109/R</t>
  </si>
  <si>
    <t>přírubové koleno patkové 90° DN 100, PN 10</t>
  </si>
  <si>
    <t>794449941</t>
  </si>
  <si>
    <t>51</t>
  </si>
  <si>
    <t>857312122</t>
  </si>
  <si>
    <t>Montáž litinových tvarovek jednoosých přírubových otevřený výkop DN 150</t>
  </si>
  <si>
    <t>-53024425</t>
  </si>
  <si>
    <t>pozice č.4</t>
  </si>
  <si>
    <t>pozice č.5</t>
  </si>
  <si>
    <t>pozice č.6</t>
  </si>
  <si>
    <t>52</t>
  </si>
  <si>
    <t>552104/R</t>
  </si>
  <si>
    <t>hrdlová tvarovka s přírubou, EU-kus DN 150, PN10</t>
  </si>
  <si>
    <t>391651481</t>
  </si>
  <si>
    <t>53</t>
  </si>
  <si>
    <t>552105/R</t>
  </si>
  <si>
    <t>přírubová tvarovka s jednou přírubou, F-kus DN 150, PN10</t>
  </si>
  <si>
    <t>1832555104</t>
  </si>
  <si>
    <t>54</t>
  </si>
  <si>
    <t>552106/R</t>
  </si>
  <si>
    <t>multitoleranční spojka redukovaná s úhlovým vychýlením a jištěním proti posunu DN 150/125, PN10</t>
  </si>
  <si>
    <t>161165393</t>
  </si>
  <si>
    <t>55</t>
  </si>
  <si>
    <t>857372122</t>
  </si>
  <si>
    <t>Montáž litinových tvarovek jednoosých přírubových otevřený výkop DN 300</t>
  </si>
  <si>
    <t>-1241119540</t>
  </si>
  <si>
    <t>pozice č.7</t>
  </si>
  <si>
    <t>552107/R</t>
  </si>
  <si>
    <t>multitoleranční spojka s úhlovým vychýlením a jištěním proti posunu DN 300/150, PN10</t>
  </si>
  <si>
    <t>1760734916</t>
  </si>
  <si>
    <t>857374122</t>
  </si>
  <si>
    <t>Montáž litinových tvarovek odbočných přírubových otevřený výkop DN 300</t>
  </si>
  <si>
    <t>612630695</t>
  </si>
  <si>
    <t>pozice č.2</t>
  </si>
  <si>
    <t>58</t>
  </si>
  <si>
    <t>552102/R</t>
  </si>
  <si>
    <t>tvarovka přírubová litinová s přírubovou odbočkou, T-kus DN 300/150, PN10</t>
  </si>
  <si>
    <t>-1994136854</t>
  </si>
  <si>
    <t>59</t>
  </si>
  <si>
    <t>857314122</t>
  </si>
  <si>
    <t>Montáž litinových tvarovek odbočných přírubových otevřený výkop DN 150</t>
  </si>
  <si>
    <t>-1634168761</t>
  </si>
  <si>
    <t>pozice č.3</t>
  </si>
  <si>
    <t>60</t>
  </si>
  <si>
    <t>552103/R</t>
  </si>
  <si>
    <t>tvarovka přírubová litinová s přírubovou odbočkou, T-kus DN 150/100, PN10</t>
  </si>
  <si>
    <t>-174093948</t>
  </si>
  <si>
    <t>61</t>
  </si>
  <si>
    <t>8577002/R</t>
  </si>
  <si>
    <t>Přírubový spoj DN 100 PN 10</t>
  </si>
  <si>
    <t>1220469904</t>
  </si>
  <si>
    <t>Sestava:</t>
  </si>
  <si>
    <t>- 8x šroub M16 x 70,</t>
  </si>
  <si>
    <t xml:space="preserve">  mat. nerez ocel A2</t>
  </si>
  <si>
    <t xml:space="preserve">- 8x matice M16, </t>
  </si>
  <si>
    <t xml:space="preserve">  mat. nerez ocel A4</t>
  </si>
  <si>
    <t>- 8x podložka,</t>
  </si>
  <si>
    <t>- 1x ploché těsnění</t>
  </si>
  <si>
    <t xml:space="preserve">  s ocel.výztuhou DN 100</t>
  </si>
  <si>
    <t>pozice č.13</t>
  </si>
  <si>
    <t>62</t>
  </si>
  <si>
    <t>8577004/R</t>
  </si>
  <si>
    <t>Přírubový spoj DN 150 PN 10</t>
  </si>
  <si>
    <t>1488657852</t>
  </si>
  <si>
    <t>- 8x šroub M20 x 75</t>
  </si>
  <si>
    <t xml:space="preserve">- 8x matice M20, </t>
  </si>
  <si>
    <t xml:space="preserve">  s ocel.výztuhou DN 150</t>
  </si>
  <si>
    <t>pozice č.14</t>
  </si>
  <si>
    <t>63</t>
  </si>
  <si>
    <t>8577005/R</t>
  </si>
  <si>
    <t>Přírubový spoj DN 300 PN 10</t>
  </si>
  <si>
    <t>-1545874002</t>
  </si>
  <si>
    <t>- 12x šroub M20 x 90,</t>
  </si>
  <si>
    <t xml:space="preserve">- 12x matice M20, </t>
  </si>
  <si>
    <t>- 12x podložka,</t>
  </si>
  <si>
    <t xml:space="preserve">  s ocel.výztuhou DN 300</t>
  </si>
  <si>
    <t>pozice č.15</t>
  </si>
  <si>
    <t>89</t>
  </si>
  <si>
    <t>Ostatní konstrukce</t>
  </si>
  <si>
    <t>64</t>
  </si>
  <si>
    <t>892353122</t>
  </si>
  <si>
    <t>Proplach a dezinfekce vodovodního potrubí DN 150 nebo 200</t>
  </si>
  <si>
    <t>-39438182</t>
  </si>
  <si>
    <t xml:space="preserve">výměra dle potrubí </t>
  </si>
  <si>
    <t>DN 150</t>
  </si>
  <si>
    <t>65</t>
  </si>
  <si>
    <t>892351111</t>
  </si>
  <si>
    <t>Tlaková zkouška vodou potrubí DN 150 nebo 200</t>
  </si>
  <si>
    <t>-1152128709</t>
  </si>
  <si>
    <t>66</t>
  </si>
  <si>
    <t>892372111</t>
  </si>
  <si>
    <t>Zabezpečení konců potrubí DN do 300 při tlakových zkouškách vodou</t>
  </si>
  <si>
    <t>1412549562</t>
  </si>
  <si>
    <t>předpoklad 2 konce</t>
  </si>
  <si>
    <t>67</t>
  </si>
  <si>
    <t>8911011/R</t>
  </si>
  <si>
    <t>Zkouška funkčnosti vyhledávácího vodiče</t>
  </si>
  <si>
    <t>soubor</t>
  </si>
  <si>
    <t>-1526409890</t>
  </si>
  <si>
    <t>platí pro celou stavbu</t>
  </si>
  <si>
    <t>68</t>
  </si>
  <si>
    <t>8911012/R</t>
  </si>
  <si>
    <t>Zkouška funkčnosti hydrantů a ovladatelnosti armatur</t>
  </si>
  <si>
    <t>1152533445</t>
  </si>
  <si>
    <t>69</t>
  </si>
  <si>
    <t>891261112</t>
  </si>
  <si>
    <t>Montáž vodovodních šoupátek otevřený výkop DN 100</t>
  </si>
  <si>
    <t>2047493659</t>
  </si>
  <si>
    <t>pozice č.11</t>
  </si>
  <si>
    <t>70</t>
  </si>
  <si>
    <t>422002/R</t>
  </si>
  <si>
    <t>uzavírací šoupátko přírubové DN 100, PN 10</t>
  </si>
  <si>
    <t>-462749096</t>
  </si>
  <si>
    <t>71</t>
  </si>
  <si>
    <t>422005/R</t>
  </si>
  <si>
    <t>zemní šoupátková souprava teleskopická DN 100, hl.1,1-1,3m</t>
  </si>
  <si>
    <t>811900126</t>
  </si>
  <si>
    <t>pozice č.17</t>
  </si>
  <si>
    <t>72</t>
  </si>
  <si>
    <t>891311112</t>
  </si>
  <si>
    <t>Montáž vodovodních šoupátek otevřený výkop DN 150</t>
  </si>
  <si>
    <t>-613673438</t>
  </si>
  <si>
    <t>pozice č.10</t>
  </si>
  <si>
    <t>73</t>
  </si>
  <si>
    <t>422001/R</t>
  </si>
  <si>
    <t>uzavírací šoupátko přírubové DN 150, PN 10</t>
  </si>
  <si>
    <t>779244657</t>
  </si>
  <si>
    <t>74</t>
  </si>
  <si>
    <t>422004/R</t>
  </si>
  <si>
    <t>zemní šoupátková souprava teleskopická DN 150, hl.1,1-1,3m</t>
  </si>
  <si>
    <t>115290992</t>
  </si>
  <si>
    <t>pozice č.16</t>
  </si>
  <si>
    <t>75</t>
  </si>
  <si>
    <t>891267211</t>
  </si>
  <si>
    <t>Montáž hydrantů nadzemních DN 100</t>
  </si>
  <si>
    <t>-260999570</t>
  </si>
  <si>
    <t>pozice č.12</t>
  </si>
  <si>
    <t>76</t>
  </si>
  <si>
    <t>422003/R</t>
  </si>
  <si>
    <t>nadzemní hydrant objezdový DN 100, pro krytí potrubí 1,5m</t>
  </si>
  <si>
    <t>2034010572</t>
  </si>
  <si>
    <t>77</t>
  </si>
  <si>
    <t>899401112</t>
  </si>
  <si>
    <t>Osazení poklopů litinových šoupátkových</t>
  </si>
  <si>
    <t>-1321118259</t>
  </si>
  <si>
    <t>pozice č.18</t>
  </si>
  <si>
    <t>78</t>
  </si>
  <si>
    <t>422006/R</t>
  </si>
  <si>
    <t>šoupátkový poklop tuhý s nápisem VODA, včetně podkladové desky</t>
  </si>
  <si>
    <t>-426427390</t>
  </si>
  <si>
    <t>79</t>
  </si>
  <si>
    <t>899712111</t>
  </si>
  <si>
    <t>Orientační tabulky na zdivu</t>
  </si>
  <si>
    <t>-910232458</t>
  </si>
  <si>
    <t>pozice č.20</t>
  </si>
  <si>
    <t>80</t>
  </si>
  <si>
    <t>422007/R</t>
  </si>
  <si>
    <t>orientační tabulka pro šoupátka</t>
  </si>
  <si>
    <t>-348922472</t>
  </si>
  <si>
    <t>81</t>
  </si>
  <si>
    <t>8990001/R</t>
  </si>
  <si>
    <t>Hydrantová drenáž DN 100 - komplet</t>
  </si>
  <si>
    <t>-1663739443</t>
  </si>
  <si>
    <t>pozice č.19</t>
  </si>
  <si>
    <t>82</t>
  </si>
  <si>
    <t>8990002/R</t>
  </si>
  <si>
    <t>Meliorační desky TBM 50/50/10 - komplet</t>
  </si>
  <si>
    <t>-881852542</t>
  </si>
  <si>
    <t>pozice č.21</t>
  </si>
  <si>
    <t>83</t>
  </si>
  <si>
    <t>8990003/R</t>
  </si>
  <si>
    <t>Vyhledávací vodič CYY 6mm2 - komplet</t>
  </si>
  <si>
    <t>-1551473856</t>
  </si>
  <si>
    <t>pozice č.22</t>
  </si>
  <si>
    <t>84</t>
  </si>
  <si>
    <t>8990004/R</t>
  </si>
  <si>
    <t>Výstražná folie bílá s nápisem "Pozor voda" - komplet</t>
  </si>
  <si>
    <t>1333779196</t>
  </si>
  <si>
    <t>pozice č.23</t>
  </si>
  <si>
    <t>91</t>
  </si>
  <si>
    <t>Doplňující konstrukce a práce pozemních komunikací, letišť a ploch</t>
  </si>
  <si>
    <t>9110001/R</t>
  </si>
  <si>
    <t>Prořezání do hl.25mm, šířky 10mm a úprava spáry mezi starou a novou asfalt. vrstvou - komplet</t>
  </si>
  <si>
    <t>1685548673</t>
  </si>
  <si>
    <t xml:space="preserve">prořezání spar na </t>
  </si>
  <si>
    <t>hloubku 25mm mezi</t>
  </si>
  <si>
    <t>starou a novou vrstvou,</t>
  </si>
  <si>
    <t>vyplnit asfaltovou</t>
  </si>
  <si>
    <t>modifikovanou zálivkou</t>
  </si>
  <si>
    <t>86</t>
  </si>
  <si>
    <t>919735113</t>
  </si>
  <si>
    <t>Řezání stávajícího živičného krytu hl do 150 mm</t>
  </si>
  <si>
    <t>-458332439</t>
  </si>
  <si>
    <t>9,8</t>
  </si>
  <si>
    <t>87</t>
  </si>
  <si>
    <t>916231213</t>
  </si>
  <si>
    <t>Osazení chodníkového obrubníku betonového stojatého s boční opěrou do lože z betonu prostého</t>
  </si>
  <si>
    <t>1797014948</t>
  </si>
  <si>
    <t>88</t>
  </si>
  <si>
    <t>59217034</t>
  </si>
  <si>
    <t>obrubník betonový silniční 1000x150x300mm</t>
  </si>
  <si>
    <t>-2059239024</t>
  </si>
  <si>
    <t>upřesnit dle stávajícího obrubníku</t>
  </si>
  <si>
    <t>916991121</t>
  </si>
  <si>
    <t>Lože pod obrubníky, krajníky nebo obruby z dlažebních kostek z betonu prostého</t>
  </si>
  <si>
    <t>-1960048020</t>
  </si>
  <si>
    <t>4*0,35*0,1</t>
  </si>
  <si>
    <t>99</t>
  </si>
  <si>
    <t>Přesun hmot a manipulace se sutí</t>
  </si>
  <si>
    <t>90</t>
  </si>
  <si>
    <t>998273102</t>
  </si>
  <si>
    <t>Přesun hmot pro trubní vedení z trub litinových otevřený výkop</t>
  </si>
  <si>
    <t>-864487050</t>
  </si>
  <si>
    <t>IO 02 - Vodovodní řad DN150</t>
  </si>
  <si>
    <t>119001401</t>
  </si>
  <si>
    <t>Dočasné zajištění potrubí ocelového nebo litinového DN do 200 mm</t>
  </si>
  <si>
    <t>402128814</t>
  </si>
  <si>
    <t>-186542993</t>
  </si>
  <si>
    <t>2*1,2</t>
  </si>
  <si>
    <t>1543541195</t>
  </si>
  <si>
    <t>řad "A"</t>
  </si>
  <si>
    <t>(83,8-0,8)*1,2</t>
  </si>
  <si>
    <t>(111,6-88)*1,2</t>
  </si>
  <si>
    <t>627896574</t>
  </si>
  <si>
    <t xml:space="preserve">(cca 10% z celkového </t>
  </si>
  <si>
    <t>199,048*0,1</t>
  </si>
  <si>
    <t>132254204</t>
  </si>
  <si>
    <t>Hloubení zapažených rýh š do 2000 mm v hornině třídy těžitelnosti I, skupiny 3 objem do 500 m3</t>
  </si>
  <si>
    <t>878505466</t>
  </si>
  <si>
    <t>místní asfalt. komunikace</t>
  </si>
  <si>
    <t>(0,5+0,8)*1,2*(1,75-0,4)</t>
  </si>
  <si>
    <t>(88-83,8)*1,2*(1,28-0,4)</t>
  </si>
  <si>
    <t>(76,6-0,8)*1,2*(1,81-0,2)</t>
  </si>
  <si>
    <t>(83,8-76,6)*1,2*(1,52-0,2)</t>
  </si>
  <si>
    <t>(95,1-88)*1,2*(1,5-0,2)</t>
  </si>
  <si>
    <t>(110-95,1)*1,2*(1,42-0,2)</t>
  </si>
  <si>
    <t>(111,6-110)*1,2*(1,12-0,2)</t>
  </si>
  <si>
    <t>-1795019148</t>
  </si>
  <si>
    <t>(0,5+0,8)*1,75*2</t>
  </si>
  <si>
    <t>(88-83,8)*1,28*2</t>
  </si>
  <si>
    <t>(76,6-0,8)*1,81*2</t>
  </si>
  <si>
    <t>(83,8-76,6)*1,52*2</t>
  </si>
  <si>
    <t>(95,1-88)*1,5*2</t>
  </si>
  <si>
    <t>(110-95,1)*1,42*2</t>
  </si>
  <si>
    <t>(111,6-110)*1,12*2</t>
  </si>
  <si>
    <t>-1540373036</t>
  </si>
  <si>
    <t>-1640674780</t>
  </si>
  <si>
    <t>199,048</t>
  </si>
  <si>
    <t>-120,315</t>
  </si>
  <si>
    <t>-1661451728</t>
  </si>
  <si>
    <t>78,733*2</t>
  </si>
  <si>
    <t>2036368362</t>
  </si>
  <si>
    <t>zásyp štěrkodrtí</t>
  </si>
  <si>
    <t>(0,5+0,8)*1,2*(1,75-0,4-0,56)</t>
  </si>
  <si>
    <t>(83-76,6)*1,2*(1,52-0,25-0,56)</t>
  </si>
  <si>
    <t>(90,2-83)*1,2*(1,32-0,2-0,56)</t>
  </si>
  <si>
    <t>asfalt. komunikace</t>
  </si>
  <si>
    <t>(96,3-90,2)*1,2*(1,5-0,4-0,56)</t>
  </si>
  <si>
    <t>(111-105,9)*1,2*(1,2-0,4-0,56)</t>
  </si>
  <si>
    <t>(76,6-0,8)*1,2*(1,81-0,2-0,56)</t>
  </si>
  <si>
    <t>(105,9-96,3)*1,2*(1,42-0,2-0,56)</t>
  </si>
  <si>
    <t>(111,6-111)*1,2*(1,12-0,2-0,56)</t>
  </si>
  <si>
    <t>769985031</t>
  </si>
  <si>
    <t>16,945*2</t>
  </si>
  <si>
    <t>-221160226</t>
  </si>
  <si>
    <t>(0,5+111,6)*1,2*0,46</t>
  </si>
  <si>
    <t>-1894009097</t>
  </si>
  <si>
    <t>61,879*2</t>
  </si>
  <si>
    <t>1331712711</t>
  </si>
  <si>
    <t>(76,6-0,8)*1,2</t>
  </si>
  <si>
    <t>(105,9-96,3)*1,2</t>
  </si>
  <si>
    <t>(111,6-111)*1,2</t>
  </si>
  <si>
    <t>-1643489447</t>
  </si>
  <si>
    <t>-420615810</t>
  </si>
  <si>
    <t>2*1,5</t>
  </si>
  <si>
    <t>1950004/R</t>
  </si>
  <si>
    <t>Křížení stávajícího oplocení - komplet</t>
  </si>
  <si>
    <t>711343949</t>
  </si>
  <si>
    <t>ruční výkop a zásyp</t>
  </si>
  <si>
    <t>v prostoru oplocení,</t>
  </si>
  <si>
    <t>v případě poškození</t>
  </si>
  <si>
    <t>oplocení uvést oplocení</t>
  </si>
  <si>
    <t>do původního stavu</t>
  </si>
  <si>
    <t>-893385479</t>
  </si>
  <si>
    <t>(0,5+0,8)*1,2</t>
  </si>
  <si>
    <t>(88-83,8)*1,2</t>
  </si>
  <si>
    <t>113154123</t>
  </si>
  <si>
    <t>Frézování živičného krytu tl 50 mm pruh š 1 m pl do 500 m2 bez překážek v trase</t>
  </si>
  <si>
    <t>-1649487370</t>
  </si>
  <si>
    <t>1242532915</t>
  </si>
  <si>
    <t>-1553283343</t>
  </si>
  <si>
    <t>3,828</t>
  </si>
  <si>
    <t>0,845</t>
  </si>
  <si>
    <t>1911141365</t>
  </si>
  <si>
    <t>4*4,673</t>
  </si>
  <si>
    <t>-1661260063</t>
  </si>
  <si>
    <t>0,41</t>
  </si>
  <si>
    <t>1311033948</t>
  </si>
  <si>
    <t>4*0,41</t>
  </si>
  <si>
    <t>-2037205090</t>
  </si>
  <si>
    <t>-2001560251</t>
  </si>
  <si>
    <t>-1592476813</t>
  </si>
  <si>
    <t>953076476</t>
  </si>
  <si>
    <t>(0,5+111,6)*1,2*0,1</t>
  </si>
  <si>
    <t>-1253252070</t>
  </si>
  <si>
    <t>(90,2-83)*1,2</t>
  </si>
  <si>
    <t>1826162329</t>
  </si>
  <si>
    <t>(83-76,6)*1,2</t>
  </si>
  <si>
    <t>564871115</t>
  </si>
  <si>
    <t>Podklad ze štěrkodrtě ŠD tl. 290 mm</t>
  </si>
  <si>
    <t>1395236402</t>
  </si>
  <si>
    <t>stávající povrchy</t>
  </si>
  <si>
    <t>1873951314</t>
  </si>
  <si>
    <t>(96,3-90,2)*1,2</t>
  </si>
  <si>
    <t>(111-105,9)*1,2</t>
  </si>
  <si>
    <t>-1677635867</t>
  </si>
  <si>
    <t>573211106</t>
  </si>
  <si>
    <t>Postřik živičný spojovací z asfaltu v množství 0,20 kg/m2</t>
  </si>
  <si>
    <t>-1955489012</t>
  </si>
  <si>
    <t>577144111</t>
  </si>
  <si>
    <t>Asfaltový beton vrstva obrusná ACO 11 (ABS) tř. I tl 50 mm š do 3 m z nemodifikovaného asfaltu</t>
  </si>
  <si>
    <t>920255444</t>
  </si>
  <si>
    <t>577155112</t>
  </si>
  <si>
    <t>Asfaltový beton vrstva ložní ACL 16 (ABH) tl 60 mm š do 3 m z nemodifikovaného asfaltu</t>
  </si>
  <si>
    <t>1710425767</t>
  </si>
  <si>
    <t>850315121</t>
  </si>
  <si>
    <t>Výřez nebo výsek na potrubí z trub litinových tlakových nebo plastických hmot DN 150</t>
  </si>
  <si>
    <t>-67617309</t>
  </si>
  <si>
    <t>DN 125</t>
  </si>
  <si>
    <t>-1008616995</t>
  </si>
  <si>
    <t>- vodovodní řad DN150</t>
  </si>
  <si>
    <t>111,6</t>
  </si>
  <si>
    <t>-842013267</t>
  </si>
  <si>
    <t>111,6*1,01</t>
  </si>
  <si>
    <t>857242122</t>
  </si>
  <si>
    <t>Montáž litinových tvarovek jednoosých přírubových otevřený výkop DN 80</t>
  </si>
  <si>
    <t>-1089813398</t>
  </si>
  <si>
    <t>552114/R</t>
  </si>
  <si>
    <t>přírubové koleno patkové prodloužené 90° DN 80, PN 10</t>
  </si>
  <si>
    <t>245635505</t>
  </si>
  <si>
    <t>398545587</t>
  </si>
  <si>
    <t>552112/R</t>
  </si>
  <si>
    <t>přírubový přechod DN 125/150, PN10</t>
  </si>
  <si>
    <t>834973236</t>
  </si>
  <si>
    <t>2034835549</t>
  </si>
  <si>
    <t>-1590396906</t>
  </si>
  <si>
    <t>552113/R</t>
  </si>
  <si>
    <t>multitoleranční spojka s úhlovým vychýlením a jištěním proti posunu DN 125, PN10</t>
  </si>
  <si>
    <t>793101938</t>
  </si>
  <si>
    <t>-1919301142</t>
  </si>
  <si>
    <t>552110/R</t>
  </si>
  <si>
    <t>tvarovka přírubová litinová s přírubovou odbočkou, T-kus DN 125/125, PN10</t>
  </si>
  <si>
    <t>1976880219</t>
  </si>
  <si>
    <t>552111/R</t>
  </si>
  <si>
    <t>tvarovka přírubová litinová s přírubovou odbočkou, T-kus DN 150/80, PN10</t>
  </si>
  <si>
    <t>91219215</t>
  </si>
  <si>
    <t>8577001/R</t>
  </si>
  <si>
    <t>Přírubový spoj DN 80 PN 10</t>
  </si>
  <si>
    <t>-297050785</t>
  </si>
  <si>
    <t>- 8x šroub M16 x 65</t>
  </si>
  <si>
    <t xml:space="preserve">  s ocel.výztuhou DN 80</t>
  </si>
  <si>
    <t>8577003/R</t>
  </si>
  <si>
    <t>Přírubový spoj DN 125 PN 10</t>
  </si>
  <si>
    <t>309463787</t>
  </si>
  <si>
    <t xml:space="preserve">  s ocel.výztuhou DN 125</t>
  </si>
  <si>
    <t>364337746</t>
  </si>
  <si>
    <t>931772779</t>
  </si>
  <si>
    <t>řad A</t>
  </si>
  <si>
    <t>1508406390</t>
  </si>
  <si>
    <t>1678724354</t>
  </si>
  <si>
    <t>658189042</t>
  </si>
  <si>
    <t>1991199652</t>
  </si>
  <si>
    <t>891241112</t>
  </si>
  <si>
    <t>Montáž vodovodních šoupátek otevřený výkop DN 80</t>
  </si>
  <si>
    <t>1392136416</t>
  </si>
  <si>
    <t>422008/R</t>
  </si>
  <si>
    <t>uzavírací šoupátko přírubové DN 80, PN 10</t>
  </si>
  <si>
    <t>1077747716</t>
  </si>
  <si>
    <t>422010/R</t>
  </si>
  <si>
    <t>zemní šoupátková souprava teleskopická DN 80, hl.1,1-1,3m</t>
  </si>
  <si>
    <t>1012294862</t>
  </si>
  <si>
    <t>1848834313</t>
  </si>
  <si>
    <t>1263395008</t>
  </si>
  <si>
    <t>-572032064</t>
  </si>
  <si>
    <t>891247111</t>
  </si>
  <si>
    <t>Montáž hydrantů podzemních DN 80</t>
  </si>
  <si>
    <t>1070472271</t>
  </si>
  <si>
    <t>422009/R</t>
  </si>
  <si>
    <t>podzemní hydrant DN 80, pro krytí RD=1.5m</t>
  </si>
  <si>
    <t>-996836466</t>
  </si>
  <si>
    <t>-1197320324</t>
  </si>
  <si>
    <t>131735381</t>
  </si>
  <si>
    <t>899401113</t>
  </si>
  <si>
    <t>Osazení poklopů litinových hydrantových</t>
  </si>
  <si>
    <t>-311414278</t>
  </si>
  <si>
    <t>422011/R</t>
  </si>
  <si>
    <t>hydrantový poklop s nápisem HYDRANT, včetně podkladové desky</t>
  </si>
  <si>
    <t>-579428906</t>
  </si>
  <si>
    <t>1797395040</t>
  </si>
  <si>
    <t>215241688</t>
  </si>
  <si>
    <t>422012/R</t>
  </si>
  <si>
    <t>orientační tabulka pro hydrant</t>
  </si>
  <si>
    <t>-130767874</t>
  </si>
  <si>
    <t>876414998</t>
  </si>
  <si>
    <t>-288901296</t>
  </si>
  <si>
    <t>120</t>
  </si>
  <si>
    <t>1144352231</t>
  </si>
  <si>
    <t>pozice č.24</t>
  </si>
  <si>
    <t>8990005/R</t>
  </si>
  <si>
    <t>Hydrantová drenáž DN 80 - komplet</t>
  </si>
  <si>
    <t>1122929575</t>
  </si>
  <si>
    <t>32534782</t>
  </si>
  <si>
    <t>1726322040</t>
  </si>
  <si>
    <t>-989694204</t>
  </si>
  <si>
    <t>716873571</t>
  </si>
  <si>
    <t>2*0,35*0,1</t>
  </si>
  <si>
    <t>919735112</t>
  </si>
  <si>
    <t>Řezání stávajícího živičného krytu hl do 100 mm</t>
  </si>
  <si>
    <t>718574050</t>
  </si>
  <si>
    <t>4+10</t>
  </si>
  <si>
    <t>1869443258</t>
  </si>
  <si>
    <t>IO 03 - Vodovodní a kanalizační přípojka pro stadion</t>
  </si>
  <si>
    <t xml:space="preserve">    27 - Zakládání - základy</t>
  </si>
  <si>
    <t xml:space="preserve">    38 - Různé kompletní konstrukce</t>
  </si>
  <si>
    <t xml:space="preserve">    63 - Podlahy a podlahové konstrukce</t>
  </si>
  <si>
    <t xml:space="preserve">    86 - Potrubí z trub ocelových (kovových mimo litinových)</t>
  </si>
  <si>
    <t xml:space="preserve">    87 - Potrubí z trub plastických a skleněných</t>
  </si>
  <si>
    <t xml:space="preserve">    93 - Různé dokončovací konstrukce a práce inženýrských staveb</t>
  </si>
  <si>
    <t>PSV - Práce a dodávky PSV</t>
  </si>
  <si>
    <t xml:space="preserve">    711 - Izolace proti vodě, vlhkosti a plynům</t>
  </si>
  <si>
    <t xml:space="preserve">    767 - Konstrukce zámečnické</t>
  </si>
  <si>
    <t>115001102</t>
  </si>
  <si>
    <t>Převedení vody potrubím DN do 150</t>
  </si>
  <si>
    <t>-1728064432</t>
  </si>
  <si>
    <t>dešťová voda</t>
  </si>
  <si>
    <t>předpoklad 10m</t>
  </si>
  <si>
    <t>115101201</t>
  </si>
  <si>
    <t>Čerpání vody na dopravní výšku do 10 m průměrný přítok do 500 l/min</t>
  </si>
  <si>
    <t>hod</t>
  </si>
  <si>
    <t>-1385213180</t>
  </si>
  <si>
    <t>115101301</t>
  </si>
  <si>
    <t>Pohotovost čerpací soupravy pro dopravní výšku do 10 m přítok do 500 l/min</t>
  </si>
  <si>
    <t>den</t>
  </si>
  <si>
    <t>1727243566</t>
  </si>
  <si>
    <t>121151113</t>
  </si>
  <si>
    <t>Sejmutí ornice plochy do 500 m2 tl vrstvy do 200 mm strojně</t>
  </si>
  <si>
    <t>-273150341</t>
  </si>
  <si>
    <t>vodoměrná šachta</t>
  </si>
  <si>
    <t>9,1*7,9</t>
  </si>
  <si>
    <t>vodovodní přípojka</t>
  </si>
  <si>
    <t>18,1*1,2</t>
  </si>
  <si>
    <t>(64,1-18,1)*1,2</t>
  </si>
  <si>
    <t>(75-64,1)*1,2</t>
  </si>
  <si>
    <t>kanalizační přípojka</t>
  </si>
  <si>
    <t>50*1,2</t>
  </si>
  <si>
    <t>(54,8-50)*1,2</t>
  </si>
  <si>
    <t>(61,2-54,8)*1,2</t>
  </si>
  <si>
    <t>(65,1-61,2)*1,2</t>
  </si>
  <si>
    <t>rozšíření na šachty</t>
  </si>
  <si>
    <t>2*0,7*2,6</t>
  </si>
  <si>
    <t>121151105</t>
  </si>
  <si>
    <t>Sejmutí ornice plochy do 100 m2 tl vrstvy do 300 mm strojně</t>
  </si>
  <si>
    <t>1733130927</t>
  </si>
  <si>
    <t>orná půda</t>
  </si>
  <si>
    <t>(0,5+78,5-75)*1,2</t>
  </si>
  <si>
    <t>(1,3+68,6-65,1)*1,2</t>
  </si>
  <si>
    <t>rozšíření na šachtu</t>
  </si>
  <si>
    <t>131251104</t>
  </si>
  <si>
    <t>Hloubení jam nezapažených v hornině třídy těžitelnosti I, skupiny 3 objem do 500 m3 strojně</t>
  </si>
  <si>
    <t>1346458792</t>
  </si>
  <si>
    <t>6,85*5,65*(3-0,2)</t>
  </si>
  <si>
    <t>1861036891</t>
  </si>
  <si>
    <t>18,1*1,2*(1,43-0,2)</t>
  </si>
  <si>
    <t>(64,1-18,1)*1,2*(1,72-0,2)</t>
  </si>
  <si>
    <t>(75-64,1)*1,2*(2,22-0,2)</t>
  </si>
  <si>
    <t>(0,5+78,5-75)*1,2*(2,22-0,3)</t>
  </si>
  <si>
    <t>50*1,2*(2,07-0,2)</t>
  </si>
  <si>
    <t>(54,8-50)*1,2*(1,86-0,2)</t>
  </si>
  <si>
    <t>(61,2-54,8)*1,2*(2,86-0,2)</t>
  </si>
  <si>
    <t>(65,1-61,2)*1,2*(2,65-0,2)</t>
  </si>
  <si>
    <t>2*0,7*2,6*(2,07-0,2)</t>
  </si>
  <si>
    <t>2*0,7*2,6*(4,07-0,2)</t>
  </si>
  <si>
    <t>(1,3+68,6-65,1)*1,2*(2,65-0,3)</t>
  </si>
  <si>
    <t>2*0,7*2,6*(2,65-0,3)</t>
  </si>
  <si>
    <t>1595250840</t>
  </si>
  <si>
    <t>50*2,07*2</t>
  </si>
  <si>
    <t>(54,8-50)*1,86*2</t>
  </si>
  <si>
    <t>(61,2-54,8)*2,86*2</t>
  </si>
  <si>
    <t>(65,1-61,2)*2,65*2</t>
  </si>
  <si>
    <t>2*0,7*2,07*2</t>
  </si>
  <si>
    <t>2*0,7*4,07*2</t>
  </si>
  <si>
    <t>(1,3+68,6-65,1)*2,65*2</t>
  </si>
  <si>
    <t>2*0,7*2,65*2</t>
  </si>
  <si>
    <t>151811132</t>
  </si>
  <si>
    <t>Osazení pažicího boxu hl výkopu do 4 m š do 2,5 m</t>
  </si>
  <si>
    <t>-737264357</t>
  </si>
  <si>
    <t>18,1*1,43*2</t>
  </si>
  <si>
    <t>(64,1-18,1)*1,72*2</t>
  </si>
  <si>
    <t>(75-64,1)*2,22*2</t>
  </si>
  <si>
    <t>(0,5+78,5-75)*2,22*2</t>
  </si>
  <si>
    <t>917306848</t>
  </si>
  <si>
    <t>151811232</t>
  </si>
  <si>
    <t>Odstranění pažicího boxu hl výkopu do 4 m š do 2,5 m</t>
  </si>
  <si>
    <t>-593481492</t>
  </si>
  <si>
    <t>122898433</t>
  </si>
  <si>
    <t>108,367+342,899</t>
  </si>
  <si>
    <t>-315,676</t>
  </si>
  <si>
    <t>-707027937</t>
  </si>
  <si>
    <t>135,59*2</t>
  </si>
  <si>
    <t>-262582358</t>
  </si>
  <si>
    <t>odpočet</t>
  </si>
  <si>
    <t>podkladní kamenivo</t>
  </si>
  <si>
    <t>skladba S2</t>
  </si>
  <si>
    <t>-4,75*3,55*0,15</t>
  </si>
  <si>
    <t>podkladní beton</t>
  </si>
  <si>
    <t>-3,6*2,4*0,15</t>
  </si>
  <si>
    <t>šachta</t>
  </si>
  <si>
    <t>-3,3*2,1*2,35</t>
  </si>
  <si>
    <t>18,1*1,2*(1,43-0,2-0,54)</t>
  </si>
  <si>
    <t>(64,1-18,1)*1,2*(1,72-0,2-0,54)</t>
  </si>
  <si>
    <t>(75-64,1)*1,2*(2,22-0,2-0,54)</t>
  </si>
  <si>
    <t>(0,5+78,5-75)*1,2*(2,22-0,3-0,54)</t>
  </si>
  <si>
    <t>50*1,2*(2,07-0,2-0,65)</t>
  </si>
  <si>
    <t>(54,8-50)*1,2*(1,86-0,2-0,65)</t>
  </si>
  <si>
    <t>(61,2-54,8)*1,2*(2,86-0,2-0,65)</t>
  </si>
  <si>
    <t>(65,1-61,2)*1,2*(2,65-0,2-0,65)</t>
  </si>
  <si>
    <t>odpočet šachet</t>
  </si>
  <si>
    <t>-3,14*0,62*0,62*(2,07-0,2)</t>
  </si>
  <si>
    <t>-3,14*0,62*0,62*(4,07-0,2)</t>
  </si>
  <si>
    <t>(1,3+68,6-65,1)*1,2*(2,65-0,3-0,65)</t>
  </si>
  <si>
    <t>-3,14*0,62*0,62*(2,65-0,3)</t>
  </si>
  <si>
    <t>-519048602</t>
  </si>
  <si>
    <t>(78,5+0,5)*1,2*0,44</t>
  </si>
  <si>
    <t>(68,6+1,3)*1,2*0,513</t>
  </si>
  <si>
    <t>-3,14*0,125*0,125*(68,6+1,3)</t>
  </si>
  <si>
    <t>2137951512</t>
  </si>
  <si>
    <t>81,313*2</t>
  </si>
  <si>
    <t>181351103</t>
  </si>
  <si>
    <t>Rozprostření ornice tl vrstvy do 200 mm pl do 500 m2 v rovině nebo ve svahu do 1:5 strojně</t>
  </si>
  <si>
    <t>937039892</t>
  </si>
  <si>
    <t>181351005</t>
  </si>
  <si>
    <t>Rozprostření ornice tl vrstvy do 300 mm pl do 100 m2 v rovině nebo ve svahu do 1:5 strojně</t>
  </si>
  <si>
    <t>1032728455</t>
  </si>
  <si>
    <t>892166404</t>
  </si>
  <si>
    <t>661</t>
  </si>
  <si>
    <t>966008212</t>
  </si>
  <si>
    <t>Bourání odvodňovacího žlabu z betonových příkopových tvárnic š do 800 mm</t>
  </si>
  <si>
    <t>1283215691</t>
  </si>
  <si>
    <t>890610752</t>
  </si>
  <si>
    <t>žlabovky</t>
  </si>
  <si>
    <t>15,925</t>
  </si>
  <si>
    <t>122187271</t>
  </si>
  <si>
    <t>4*15,925</t>
  </si>
  <si>
    <t>1709801741</t>
  </si>
  <si>
    <t>Zakládání - základy</t>
  </si>
  <si>
    <t>271532212</t>
  </si>
  <si>
    <t>Podsyp pod základové konstrukce se zhutněním z hrubého kameniva frakce 16 až 32 mm</t>
  </si>
  <si>
    <t>1641718921</t>
  </si>
  <si>
    <t>4,75*3,55*0,15</t>
  </si>
  <si>
    <t>Různé kompletní konstrukce</t>
  </si>
  <si>
    <t>3890001/R</t>
  </si>
  <si>
    <t>Prostup pro litinové potrubí DN125, ozn. PR1 - komplet</t>
  </si>
  <si>
    <t>2040469189</t>
  </si>
  <si>
    <t xml:space="preserve"> - vrtaný otvor průměr 250mm,</t>
  </si>
  <si>
    <t xml:space="preserve">   délka 300mm</t>
  </si>
  <si>
    <t xml:space="preserve"> - těsnící vložky - typ dle PD </t>
  </si>
  <si>
    <t xml:space="preserve">   (montáž,dodávka)</t>
  </si>
  <si>
    <t>včetně zapravení z vně</t>
  </si>
  <si>
    <t>i vni strany prostupu</t>
  </si>
  <si>
    <t>včetně všech</t>
  </si>
  <si>
    <t>3890002/R</t>
  </si>
  <si>
    <t>Prostup pro litinové potrubí DN150, ozn. PR2 - komplet</t>
  </si>
  <si>
    <t>2106174845</t>
  </si>
  <si>
    <t xml:space="preserve"> - vrtaný otvor průměr 300mm,</t>
  </si>
  <si>
    <t>1306451362</t>
  </si>
  <si>
    <t>(78,5+0,5)*1,2*0,1</t>
  </si>
  <si>
    <t>(68,6+1,3)*1,2*0,137</t>
  </si>
  <si>
    <t>Podlahy a podlahové konstrukce</t>
  </si>
  <si>
    <t>631311115</t>
  </si>
  <si>
    <t>Mazanina tl do 80 mm z betonu prostého bez zvýšených nároků na prostředí tř. C 20/25</t>
  </si>
  <si>
    <t>-853608591</t>
  </si>
  <si>
    <t>ve spádu 50-100mm</t>
  </si>
  <si>
    <t>skladba S1</t>
  </si>
  <si>
    <t>3,3*2,1*0,08</t>
  </si>
  <si>
    <t>2,7*1,5*0,08</t>
  </si>
  <si>
    <t>631311133</t>
  </si>
  <si>
    <t>Mazanina tl do 240 mm z betonu prostého bez zvýšených nároků na prostředí tř. C 12/15</t>
  </si>
  <si>
    <t>204753296</t>
  </si>
  <si>
    <t>3,6*2,4*0,15</t>
  </si>
  <si>
    <t>631319021</t>
  </si>
  <si>
    <t>Příplatek k mazanině tl do 80 mm za přehlazení s poprášením cementem</t>
  </si>
  <si>
    <t>286617364</t>
  </si>
  <si>
    <t>631319023</t>
  </si>
  <si>
    <t>Příplatek k mazanině tl do 240 mm za přehlazení s poprášením cementem</t>
  </si>
  <si>
    <t>1675751905</t>
  </si>
  <si>
    <t>631351101</t>
  </si>
  <si>
    <t>Zřízení bednění rýh a hran v podlahách</t>
  </si>
  <si>
    <t>-1573467061</t>
  </si>
  <si>
    <t>2*(3,6+2,4)*0,15</t>
  </si>
  <si>
    <t>631351102</t>
  </si>
  <si>
    <t>Odstranění bednění rýh a hran v podlahách</t>
  </si>
  <si>
    <t>-1042816902</t>
  </si>
  <si>
    <t>2140596316</t>
  </si>
  <si>
    <t>- vodovodní přípojka DN125</t>
  </si>
  <si>
    <t>48,5</t>
  </si>
  <si>
    <t>- vodoměrná šachta</t>
  </si>
  <si>
    <t>2*1</t>
  </si>
  <si>
    <t>-1663324011</t>
  </si>
  <si>
    <t>1,2*1,01</t>
  </si>
  <si>
    <t>552115/R</t>
  </si>
  <si>
    <t>trouba vodovodní litinová hrdlová DN 125, PN 10</t>
  </si>
  <si>
    <t>405192312</t>
  </si>
  <si>
    <t>(násuvný,vnitřní,hrdlový</t>
  </si>
  <si>
    <t>spoj s těsnícím kroužkem</t>
  </si>
  <si>
    <t>z pryže EPDM)</t>
  </si>
  <si>
    <t>48,5*1,01</t>
  </si>
  <si>
    <t>30*1,01</t>
  </si>
  <si>
    <t>2*1*1,01</t>
  </si>
  <si>
    <t>8510001/R</t>
  </si>
  <si>
    <t>Příplatek za montáž hrdlového jištěného spoje DN 125</t>
  </si>
  <si>
    <t>-593304860</t>
  </si>
  <si>
    <t>4*1</t>
  </si>
  <si>
    <t>552116/R</t>
  </si>
  <si>
    <t>hrdlový jištěný spoj pro LT DN 125</t>
  </si>
  <si>
    <t>-376987254</t>
  </si>
  <si>
    <t xml:space="preserve">těsnění se </t>
  </si>
  <si>
    <t xml:space="preserve">zakusovacími </t>
  </si>
  <si>
    <t>ocel. břity</t>
  </si>
  <si>
    <t>857311131</t>
  </si>
  <si>
    <t>Montáž litinových tvarovek jednoosých hrdlových otevřený výkop s integrovaným těsněním DN 150</t>
  </si>
  <si>
    <t>1770519728</t>
  </si>
  <si>
    <t>552117/R</t>
  </si>
  <si>
    <t>hrdlové koleno MK 45° - DN 125, PN 10</t>
  </si>
  <si>
    <t>-223559810</t>
  </si>
  <si>
    <t>552118/R</t>
  </si>
  <si>
    <t>hrdlové koleno MK 30° - DN 125, PN 10</t>
  </si>
  <si>
    <t>1932868942</t>
  </si>
  <si>
    <t>552119/R</t>
  </si>
  <si>
    <t>-1226030581</t>
  </si>
  <si>
    <t>552127/R</t>
  </si>
  <si>
    <t>multitoleranční spojka s úhlovým vychýlením a jištěním proti posunu DN 150, PN10</t>
  </si>
  <si>
    <t>-2101903609</t>
  </si>
  <si>
    <t>294928424</t>
  </si>
  <si>
    <t>pozice č.5a</t>
  </si>
  <si>
    <t>pozice č.5b</t>
  </si>
  <si>
    <t>552120/R</t>
  </si>
  <si>
    <t>přírubová tvarovka se dvěma přírubami, FF-kus DN 80, L=250mm, PN10</t>
  </si>
  <si>
    <t>-297274431</t>
  </si>
  <si>
    <t>552121/R</t>
  </si>
  <si>
    <t>přírubová tvarovka se dvěma přírubami, FF-kus DN 80, L=200mm, PN10</t>
  </si>
  <si>
    <t>-1657112819</t>
  </si>
  <si>
    <t>552122/R</t>
  </si>
  <si>
    <t>přírubové koleno 90° DN 80, PN 10</t>
  </si>
  <si>
    <t>-1367431965</t>
  </si>
  <si>
    <t>552128/R</t>
  </si>
  <si>
    <t>závitová příruba DN 80/1", PN 10</t>
  </si>
  <si>
    <t>-305650945</t>
  </si>
  <si>
    <t>-1436124125</t>
  </si>
  <si>
    <t>552123/R</t>
  </si>
  <si>
    <t>přírubový přechod DN 150/80, PN10</t>
  </si>
  <si>
    <t>-1128112914</t>
  </si>
  <si>
    <t>552124/R</t>
  </si>
  <si>
    <t>přírubový přechod DN 125/80, PN10</t>
  </si>
  <si>
    <t>1820295053</t>
  </si>
  <si>
    <t>552125/R</t>
  </si>
  <si>
    <t>speciální příruba jištěná proti posunu na TLT potrubí DN 150, PN10</t>
  </si>
  <si>
    <t>1841129423</t>
  </si>
  <si>
    <t>552126/R</t>
  </si>
  <si>
    <t>speciální příruba jištěná proti posunu na TLT potrubí DN 125, PN10</t>
  </si>
  <si>
    <t>-1170403310</t>
  </si>
  <si>
    <t>-392085067</t>
  </si>
  <si>
    <t>1804634846</t>
  </si>
  <si>
    <t>-615121698</t>
  </si>
  <si>
    <t>1964109024</t>
  </si>
  <si>
    <t>-283029305</t>
  </si>
  <si>
    <t>Potrubí z trub ocelových (kovových mimo litinových)</t>
  </si>
  <si>
    <t>8620001/R</t>
  </si>
  <si>
    <t xml:space="preserve">Axiální pevná trubní spojka pro nerez trubku 88,9 x 2,9  PN 10 - komplet</t>
  </si>
  <si>
    <t>-404508681</t>
  </si>
  <si>
    <t>-materiál plášť a šroubové</t>
  </si>
  <si>
    <t xml:space="preserve"> spoje nerez ocel</t>
  </si>
  <si>
    <t>-těsnící manžeta EPDM</t>
  </si>
  <si>
    <t xml:space="preserve"> (-20°C-80°C)</t>
  </si>
  <si>
    <t>-1x spojka + 1x nerez vložka</t>
  </si>
  <si>
    <t>8620002/R</t>
  </si>
  <si>
    <t>Přírubová tvarovka se dvěma přírubami FF-kus,DN 80, PN 10, nerez - komplet</t>
  </si>
  <si>
    <t>-2130757715</t>
  </si>
  <si>
    <t>L= 300mm (upravit na stavbě)</t>
  </si>
  <si>
    <t>v 1/2 rozříznout</t>
  </si>
  <si>
    <t>včetně 2ks přírub DN 80</t>
  </si>
  <si>
    <t>pozice č.4a</t>
  </si>
  <si>
    <t>8620003/R</t>
  </si>
  <si>
    <t>Nerezové potrubí DN 25, PN 10, L=300mm - nerez - komplet</t>
  </si>
  <si>
    <t>1959140369</t>
  </si>
  <si>
    <t>Potrubí z trub plastických a skleněných</t>
  </si>
  <si>
    <t>871365241</t>
  </si>
  <si>
    <t>Kanalizační potrubí z tvrdého PVC vícevrstvé tuhost třídy SN12 DN 250</t>
  </si>
  <si>
    <t>-2095377995</t>
  </si>
  <si>
    <t>892273122</t>
  </si>
  <si>
    <t>Proplach a dezinfekce vodovodního potrubí DN od 80 do 125</t>
  </si>
  <si>
    <t>-202543659</t>
  </si>
  <si>
    <t>výměra dle potrubí</t>
  </si>
  <si>
    <t>78,5+4</t>
  </si>
  <si>
    <t>892271111</t>
  </si>
  <si>
    <t>Tlaková zkouška vodou potrubí DN 100 nebo 125</t>
  </si>
  <si>
    <t>-2134626242</t>
  </si>
  <si>
    <t>-1503366751</t>
  </si>
  <si>
    <t>1726347632</t>
  </si>
  <si>
    <t>8911013/R</t>
  </si>
  <si>
    <t>Zkouška ovladatelnosti armatur</t>
  </si>
  <si>
    <t>-1364141039</t>
  </si>
  <si>
    <t>891241222</t>
  </si>
  <si>
    <t>Montáž vodovodních šoupátek s ručním kolečkem v šachtách DN 80</t>
  </si>
  <si>
    <t>1267906515</t>
  </si>
  <si>
    <t>422013/R</t>
  </si>
  <si>
    <t>uzavírací šoupátko přírubové krátké, DN 80, PN 10</t>
  </si>
  <si>
    <t>1937880082</t>
  </si>
  <si>
    <t>422014/R</t>
  </si>
  <si>
    <t>ruční kolo pro šoupátko DN 80</t>
  </si>
  <si>
    <t>-1210093119</t>
  </si>
  <si>
    <t>1545590757</t>
  </si>
  <si>
    <t>582361245</t>
  </si>
  <si>
    <t>8990006/R</t>
  </si>
  <si>
    <t>Vodoměr Sensus WP, DN 80, PN 10 - komplet</t>
  </si>
  <si>
    <t>-1216565435</t>
  </si>
  <si>
    <t>8990007/R</t>
  </si>
  <si>
    <t>Vodoměr DN 25, PN 10, včetně vodoměrné sestavy - komplet</t>
  </si>
  <si>
    <t>-1774089566</t>
  </si>
  <si>
    <t>8940000/R</t>
  </si>
  <si>
    <t>Prefabrikovaná ŽB deska 3300 x 2100mm, tloušťka 200mm - komplet</t>
  </si>
  <si>
    <t>-720750255</t>
  </si>
  <si>
    <t>atypický prefabrikát</t>
  </si>
  <si>
    <t>včetně otvorů pro poklopy</t>
  </si>
  <si>
    <t>894201131</t>
  </si>
  <si>
    <t>Dno šachet tl nad 200 mm z prostého betonu bez zvýšených nároků na prostředí tř. C 30/37</t>
  </si>
  <si>
    <t>-132233852</t>
  </si>
  <si>
    <t>3,3*2,1*0,3</t>
  </si>
  <si>
    <t>894302171</t>
  </si>
  <si>
    <t>Stěny šachet tl nad 200 mm ze ŽB bez zvýšených nároků na prostředí tř. C 30/37</t>
  </si>
  <si>
    <t>1131510463</t>
  </si>
  <si>
    <t>skladba S3</t>
  </si>
  <si>
    <t>2*(3,3+1,5)*1,8*0,3</t>
  </si>
  <si>
    <t>894201220</t>
  </si>
  <si>
    <t>Stěny šachet tl nad 200 mm z prostého betonu bez zvýšených nároků na prostředí tř. C 20/25</t>
  </si>
  <si>
    <t>-261560236</t>
  </si>
  <si>
    <t>skladba S4</t>
  </si>
  <si>
    <t>2*(1+0,6)*0,4*0,2</t>
  </si>
  <si>
    <t>894201293</t>
  </si>
  <si>
    <t>Příplatek za tloušťku stěn šachet z betonu prostého do 200 mm</t>
  </si>
  <si>
    <t>1394069540</t>
  </si>
  <si>
    <t>9841001/R</t>
  </si>
  <si>
    <t>Příplatek za specifikaci betonu XA1-XC4</t>
  </si>
  <si>
    <t>2137535987</t>
  </si>
  <si>
    <t>894502201</t>
  </si>
  <si>
    <t>Bednění stěn šachet pravoúhlých nebo vícehranných oboustranné</t>
  </si>
  <si>
    <t>2142336688</t>
  </si>
  <si>
    <t>2*(3,3+2,1)*2,1</t>
  </si>
  <si>
    <t>2*(2,7+1,5)*1,8</t>
  </si>
  <si>
    <t>4*1*0,4</t>
  </si>
  <si>
    <t>4*0,6*0,4</t>
  </si>
  <si>
    <t>894608211</t>
  </si>
  <si>
    <t>Výztuž šachet ze svařovaných sítí typu Kari</t>
  </si>
  <si>
    <t>-1975982390</t>
  </si>
  <si>
    <t>výztuž dna</t>
  </si>
  <si>
    <t>0,0821</t>
  </si>
  <si>
    <t>výztuž stěn</t>
  </si>
  <si>
    <t>0,131</t>
  </si>
  <si>
    <t>8970001/R</t>
  </si>
  <si>
    <t>Bobtnající pásek 20x25mm ozn.T1 - bentonit - komplet</t>
  </si>
  <si>
    <t>1910983720</t>
  </si>
  <si>
    <t>8970002/R</t>
  </si>
  <si>
    <t>Příplatek za zhotovení jímky ve dně šachty - komplet</t>
  </si>
  <si>
    <t>390770086</t>
  </si>
  <si>
    <t>8910001/R</t>
  </si>
  <si>
    <t>Zkouška vodotěsnosti potrubí DN 250</t>
  </si>
  <si>
    <t>372126842</t>
  </si>
  <si>
    <t xml:space="preserve">včetně zabezpečení </t>
  </si>
  <si>
    <t>konců a dodávky</t>
  </si>
  <si>
    <t>media pro zkoušku,</t>
  </si>
  <si>
    <t>včetně zkoušek šachet</t>
  </si>
  <si>
    <t>DN 250</t>
  </si>
  <si>
    <t>68,6</t>
  </si>
  <si>
    <t>8910011/R</t>
  </si>
  <si>
    <t>Kamerová zkouška potrubí DN 250 (včetně záznamu)</t>
  </si>
  <si>
    <t>1527224997</t>
  </si>
  <si>
    <t>včetně šachet</t>
  </si>
  <si>
    <t>8950001/R</t>
  </si>
  <si>
    <t xml:space="preserve">Zřízení šachet kanal. z beton. dílců na potrubí  DN 250, dno prefa</t>
  </si>
  <si>
    <t>-1760519126</t>
  </si>
  <si>
    <t xml:space="preserve">včetně podkladního </t>
  </si>
  <si>
    <t xml:space="preserve">betonu </t>
  </si>
  <si>
    <t>592201/R</t>
  </si>
  <si>
    <t>dno betonové šachtové TBZ-Q.1 100/592 KOM tl.25cm</t>
  </si>
  <si>
    <t>-973259557</t>
  </si>
  <si>
    <t xml:space="preserve">včetně všech doplňků </t>
  </si>
  <si>
    <t>(šachtové vložky,</t>
  </si>
  <si>
    <t>stupadla,...)</t>
  </si>
  <si>
    <t>a povrchové úpravy dle PD</t>
  </si>
  <si>
    <t>provedení nástupnice,</t>
  </si>
  <si>
    <t>žlabu - dle PD</t>
  </si>
  <si>
    <t>3*1,015</t>
  </si>
  <si>
    <t>59224348</t>
  </si>
  <si>
    <t>těsnění elastomerové pro spojení šachetních dílů DN 1000</t>
  </si>
  <si>
    <t>98799893</t>
  </si>
  <si>
    <t>59224161</t>
  </si>
  <si>
    <t>skruž kanalizační s ocelovými stupadly 100x50x12cm</t>
  </si>
  <si>
    <t>-2093362018</t>
  </si>
  <si>
    <t>např. TBS-Q.1 100/50</t>
  </si>
  <si>
    <t>(stupadla,...)</t>
  </si>
  <si>
    <t>2*1,015</t>
  </si>
  <si>
    <t>59224162</t>
  </si>
  <si>
    <t>skruž kanalizační s ocelovými stupadly 100x100x12cm</t>
  </si>
  <si>
    <t>-1296841927</t>
  </si>
  <si>
    <t>např. TBS-Q.1 100/100</t>
  </si>
  <si>
    <t>92</t>
  </si>
  <si>
    <t>59224312</t>
  </si>
  <si>
    <t>kónus šachetní betonový kapsové plastové stupadlo 100x62,5x58cm</t>
  </si>
  <si>
    <t>1107844878</t>
  </si>
  <si>
    <t>např. TBR-Q.1 100-63/58</t>
  </si>
  <si>
    <t>93</t>
  </si>
  <si>
    <t>59224011</t>
  </si>
  <si>
    <t>prstenec šachtový vyrovnávací betonový 625x100x60mm</t>
  </si>
  <si>
    <t>-2037718745</t>
  </si>
  <si>
    <t xml:space="preserve">včetně povrchové </t>
  </si>
  <si>
    <t>úpravy dle PD</t>
  </si>
  <si>
    <t>94</t>
  </si>
  <si>
    <t>59224013</t>
  </si>
  <si>
    <t>prstenec šachtový vyrovnávací betonový 625x100x100mm</t>
  </si>
  <si>
    <t>729767211</t>
  </si>
  <si>
    <t>95</t>
  </si>
  <si>
    <t>592011/R</t>
  </si>
  <si>
    <t>prstenec šachtový vyrovnávací betonový 625x100x120mm</t>
  </si>
  <si>
    <t>1325573188</t>
  </si>
  <si>
    <t>96</t>
  </si>
  <si>
    <t>899103112</t>
  </si>
  <si>
    <t>Osazení poklopů litinových nebo ocelových včetně rámů pro třídu zatížení B125, C250</t>
  </si>
  <si>
    <t>-215592466</t>
  </si>
  <si>
    <t>97</t>
  </si>
  <si>
    <t>28661933</t>
  </si>
  <si>
    <t>poklop šachtový litinový dno DN 600 pro třídu zatížení B125</t>
  </si>
  <si>
    <t>1977222196</t>
  </si>
  <si>
    <t>Různé dokončovací konstrukce a práce inženýrských staveb</t>
  </si>
  <si>
    <t>98</t>
  </si>
  <si>
    <t>935111211</t>
  </si>
  <si>
    <t>Osazení příkopového žlabu do štěrkopísku tl 100 mm z betonových tvárnic š 800 mm</t>
  </si>
  <si>
    <t>1414582620</t>
  </si>
  <si>
    <t>59227029</t>
  </si>
  <si>
    <t>žlabovka betonová příkopová 500x680x60mm</t>
  </si>
  <si>
    <t>2021331099</t>
  </si>
  <si>
    <t>45,5</t>
  </si>
  <si>
    <t>100</t>
  </si>
  <si>
    <t>-229427828</t>
  </si>
  <si>
    <t>PSV</t>
  </si>
  <si>
    <t>Práce a dodávky PSV</t>
  </si>
  <si>
    <t>711</t>
  </si>
  <si>
    <t>Izolace proti vodě, vlhkosti a plynům</t>
  </si>
  <si>
    <t>101</t>
  </si>
  <si>
    <t>711111001</t>
  </si>
  <si>
    <t>Provedení izolace proti zemní vlhkosti vodorovné za studena nátěrem penetračním</t>
  </si>
  <si>
    <t>-1754274639</t>
  </si>
  <si>
    <t>3,3*2,1</t>
  </si>
  <si>
    <t>102</t>
  </si>
  <si>
    <t>11163150</t>
  </si>
  <si>
    <t>lak penetrační asfaltový</t>
  </si>
  <si>
    <t>1282425530</t>
  </si>
  <si>
    <t>6,93*0,0003</t>
  </si>
  <si>
    <t>103</t>
  </si>
  <si>
    <t>711112001</t>
  </si>
  <si>
    <t>Provedení izolace proti zemní vlhkosti svislé za studena nátěrem penetračním</t>
  </si>
  <si>
    <t>1611852005</t>
  </si>
  <si>
    <t>skladba S1 - stěny</t>
  </si>
  <si>
    <t>2*(3,3+2,1)*0,55</t>
  </si>
  <si>
    <t>104</t>
  </si>
  <si>
    <t>1108870044</t>
  </si>
  <si>
    <t>7,54*0,00035</t>
  </si>
  <si>
    <t>105</t>
  </si>
  <si>
    <t>711141559</t>
  </si>
  <si>
    <t>Provedení izolace proti zemní vlhkosti pásy přitavením vodorovné NAIP</t>
  </si>
  <si>
    <t>156045486</t>
  </si>
  <si>
    <t>106</t>
  </si>
  <si>
    <t>628001/R</t>
  </si>
  <si>
    <t>asfaltový hydroizolační pás</t>
  </si>
  <si>
    <t>-232344743</t>
  </si>
  <si>
    <t>6,93*1,15</t>
  </si>
  <si>
    <t>107</t>
  </si>
  <si>
    <t>711142559</t>
  </si>
  <si>
    <t>Provedení izolace proti zemní vlhkosti pásy přitavením svislé NAIP</t>
  </si>
  <si>
    <t>537102640</t>
  </si>
  <si>
    <t>108</t>
  </si>
  <si>
    <t>1486560080</t>
  </si>
  <si>
    <t>7,54*1,2</t>
  </si>
  <si>
    <t>109</t>
  </si>
  <si>
    <t>7110011/R</t>
  </si>
  <si>
    <t>Drenážní geotextilie 300g/m2 (typ dle PD) vodorovná nebo svislá - komplet</t>
  </si>
  <si>
    <t>-763603719</t>
  </si>
  <si>
    <t>včetně přesahů (ztratného)</t>
  </si>
  <si>
    <t>včetně všech doplňků dle PD</t>
  </si>
  <si>
    <t>včetně všech souvisejících prací</t>
  </si>
  <si>
    <t>110</t>
  </si>
  <si>
    <t>998711101</t>
  </si>
  <si>
    <t>Přesun hmot tonážní pro izolace proti vodě, vlhkosti a plynům v objektech výšky do 6 m</t>
  </si>
  <si>
    <t>326975536</t>
  </si>
  <si>
    <t>767</t>
  </si>
  <si>
    <t>Konstrukce zámečnické</t>
  </si>
  <si>
    <t>111</t>
  </si>
  <si>
    <t>7671001/R</t>
  </si>
  <si>
    <t>Šachtový poklop - kompozit, ozn.Z1 vel. 600x600mm - komplet</t>
  </si>
  <si>
    <t>-348511802</t>
  </si>
  <si>
    <t>montáž,dodávka,</t>
  </si>
  <si>
    <t>spojovací prvky,</t>
  </si>
  <si>
    <t>kotvení dle PD,...</t>
  </si>
  <si>
    <t>včetně konečné</t>
  </si>
  <si>
    <t>povrchové úpravy dle PD</t>
  </si>
  <si>
    <t>112</t>
  </si>
  <si>
    <t>7671002/R</t>
  </si>
  <si>
    <t xml:space="preserve">Kapsové stupadlo, ozn.Z2  - komplet</t>
  </si>
  <si>
    <t>-422393228</t>
  </si>
  <si>
    <t>ocel v PE-HD povlaku</t>
  </si>
  <si>
    <t>113</t>
  </si>
  <si>
    <t>7671003/R</t>
  </si>
  <si>
    <t xml:space="preserve">Šachtové stupadlo, ozn.Z3  - komplet</t>
  </si>
  <si>
    <t>254656687</t>
  </si>
  <si>
    <t>114</t>
  </si>
  <si>
    <t>7671004/R</t>
  </si>
  <si>
    <t xml:space="preserve">Rošt s rámem, ozn.Z4, vel. 300 x 300mm  - komplet</t>
  </si>
  <si>
    <t>167880929</t>
  </si>
  <si>
    <t>pozinkovaná ocel</t>
  </si>
  <si>
    <t>115</t>
  </si>
  <si>
    <t>7671005/R</t>
  </si>
  <si>
    <t>Těsnění pracovní spáry ozn. Z5 - komplet</t>
  </si>
  <si>
    <t>195334398</t>
  </si>
  <si>
    <t>ocelový plech tl.1mm</t>
  </si>
  <si>
    <t>s bitumenem v=200mm</t>
  </si>
  <si>
    <t>116</t>
  </si>
  <si>
    <t>7671011/R</t>
  </si>
  <si>
    <t>Podpěra potrubí DN 150 ozn. PP1 - nerez - komplet</t>
  </si>
  <si>
    <t>-946754090</t>
  </si>
  <si>
    <t>celková hmotnost 16,84kg</t>
  </si>
  <si>
    <t>117</t>
  </si>
  <si>
    <t>7671012/R</t>
  </si>
  <si>
    <t>Podpěra potrubí DN 125 ozn. PP2 - nerez - komplet</t>
  </si>
  <si>
    <t>-156975130</t>
  </si>
  <si>
    <t>celková hmotnost 15,53kg</t>
  </si>
  <si>
    <t>118</t>
  </si>
  <si>
    <t>7671013/R</t>
  </si>
  <si>
    <t>Podpěra potrubí DN 80 ozn. PP3 - nerez - komplet</t>
  </si>
  <si>
    <t>530725518</t>
  </si>
  <si>
    <t>celková hmotnost 14,25kg</t>
  </si>
  <si>
    <t>119</t>
  </si>
  <si>
    <t>998767201</t>
  </si>
  <si>
    <t>Přesun hmot procentní pro zámečnické konstrukce v objektech v do 6 m</t>
  </si>
  <si>
    <t>%</t>
  </si>
  <si>
    <t>1074489696</t>
  </si>
  <si>
    <t>VRN - Vedlejší rozpočtové náklady</t>
  </si>
  <si>
    <t xml:space="preserve">    VRN0 - Vedlejší rozpočtové náklady</t>
  </si>
  <si>
    <t>VRN0</t>
  </si>
  <si>
    <t>1000001/R</t>
  </si>
  <si>
    <t>Zařízení staveniště</t>
  </si>
  <si>
    <t>1024</t>
  </si>
  <si>
    <t>-165748409</t>
  </si>
  <si>
    <t>zřízení,provoz</t>
  </si>
  <si>
    <t>a likvidace</t>
  </si>
  <si>
    <t>včetně uvední ploch</t>
  </si>
  <si>
    <t>1000002/R</t>
  </si>
  <si>
    <t>Rozbor vody,včetně odebrání vzorku</t>
  </si>
  <si>
    <t>-406985370</t>
  </si>
  <si>
    <t>včetně odebrání vzorku</t>
  </si>
  <si>
    <t>předpoklad 3x</t>
  </si>
  <si>
    <t>1000003/R</t>
  </si>
  <si>
    <t>Vytýčení stávajících inženýrských sítí</t>
  </si>
  <si>
    <t>132565933</t>
  </si>
  <si>
    <t>1000004/R</t>
  </si>
  <si>
    <t>Náklady na zajištění kolektivní bezpečnosti osob</t>
  </si>
  <si>
    <t>-935622123</t>
  </si>
  <si>
    <t>osazení výstražných tabulí,</t>
  </si>
  <si>
    <t>zabezpečení okrajů konstrukcí</t>
  </si>
  <si>
    <t>proti pádu osob, zabezpečení</t>
  </si>
  <si>
    <t>komunikací pro pohyb</t>
  </si>
  <si>
    <t xml:space="preserve">osob na staveništi, </t>
  </si>
  <si>
    <t>lávky, apod...</t>
  </si>
  <si>
    <t>1000005/R</t>
  </si>
  <si>
    <t>Geodetické vytýčení stavby</t>
  </si>
  <si>
    <t>-1781403132</t>
  </si>
  <si>
    <t>1000006/R</t>
  </si>
  <si>
    <t>Geodetické zaměření skutečného provedení</t>
  </si>
  <si>
    <t>-1568777498</t>
  </si>
  <si>
    <t>1000007/R</t>
  </si>
  <si>
    <t>Přechodné dopravní značení,včetně PD a projednání</t>
  </si>
  <si>
    <t>1311561197</t>
  </si>
  <si>
    <t>montáž,provozování,</t>
  </si>
  <si>
    <t>demontáž,pronájem,...</t>
  </si>
  <si>
    <t>1000008/R</t>
  </si>
  <si>
    <t>Dokumentace skutečného provedení stavby</t>
  </si>
  <si>
    <t>-1020496777</t>
  </si>
  <si>
    <t>v digitální a tiskové formě</t>
  </si>
  <si>
    <t>1000012/R</t>
  </si>
  <si>
    <t>Poplatky za zvláštní užívání komunikací a zábory veř. prostranství</t>
  </si>
  <si>
    <t>331074018</t>
  </si>
  <si>
    <t>1000013/R</t>
  </si>
  <si>
    <t>Pasportizace objektů v blízkosti výkopu</t>
  </si>
  <si>
    <t>-1100354934</t>
  </si>
  <si>
    <t>před zahájením</t>
  </si>
  <si>
    <t>stavby a po</t>
  </si>
  <si>
    <t>ukončení stavby</t>
  </si>
  <si>
    <t>(celkem 2x)</t>
  </si>
  <si>
    <t>1000015/R</t>
  </si>
  <si>
    <t xml:space="preserve">Výrobní (dodavatelská) dokumentace </t>
  </si>
  <si>
    <t>-1948630391</t>
  </si>
  <si>
    <t>1000018/R</t>
  </si>
  <si>
    <t>Plán BOZP</t>
  </si>
  <si>
    <t>1452337675</t>
  </si>
  <si>
    <t>1000019/R</t>
  </si>
  <si>
    <t>Geometrické plány</t>
  </si>
  <si>
    <t>1714892562</t>
  </si>
  <si>
    <t>1000023/R</t>
  </si>
  <si>
    <t>Pravidelné čištění přilehlých,souvisejících komunikací a zpevněných ploch - po celou dobu stavby</t>
  </si>
  <si>
    <t>-2103838734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</si>
</sst>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VZ200904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Šternberk - Atletický stadion Pod kopcem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30. 9. 2020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'IO 01 - Rekonstrukce vodo...'!J30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'IO 01 - Rekonstrukce vodo...'!P126</f>
        <v>0</v>
      </c>
      <c r="AV95" s="129">
        <f>'IO 01 - Rekonstrukce vodo...'!J33</f>
        <v>0</v>
      </c>
      <c r="AW95" s="129">
        <f>'IO 01 - Rekonstrukce vodo...'!J34</f>
        <v>0</v>
      </c>
      <c r="AX95" s="129">
        <f>'IO 01 - Rekonstrukce vodo...'!J35</f>
        <v>0</v>
      </c>
      <c r="AY95" s="129">
        <f>'IO 01 - Rekonstrukce vodo...'!J36</f>
        <v>0</v>
      </c>
      <c r="AZ95" s="129">
        <f>'IO 01 - Rekonstrukce vodo...'!F33</f>
        <v>0</v>
      </c>
      <c r="BA95" s="129">
        <f>'IO 01 - Rekonstrukce vodo...'!F34</f>
        <v>0</v>
      </c>
      <c r="BB95" s="129">
        <f>'IO 01 - Rekonstrukce vodo...'!F35</f>
        <v>0</v>
      </c>
      <c r="BC95" s="129">
        <f>'IO 01 - Rekonstrukce vodo...'!F36</f>
        <v>0</v>
      </c>
      <c r="BD95" s="131">
        <f>'IO 01 - Rekonstrukce vodo...'!F37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7" customFormat="1" ht="16.5" customHeight="1">
      <c r="A96" s="120" t="s">
        <v>77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'IO 02 - Vodovodní řad DN150'!J30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28">
        <v>0</v>
      </c>
      <c r="AT96" s="129">
        <f>ROUND(SUM(AV96:AW96),2)</f>
        <v>0</v>
      </c>
      <c r="AU96" s="130">
        <f>'IO 02 - Vodovodní řad DN150'!P126</f>
        <v>0</v>
      </c>
      <c r="AV96" s="129">
        <f>'IO 02 - Vodovodní řad DN150'!J33</f>
        <v>0</v>
      </c>
      <c r="AW96" s="129">
        <f>'IO 02 - Vodovodní řad DN150'!J34</f>
        <v>0</v>
      </c>
      <c r="AX96" s="129">
        <f>'IO 02 - Vodovodní řad DN150'!J35</f>
        <v>0</v>
      </c>
      <c r="AY96" s="129">
        <f>'IO 02 - Vodovodní řad DN150'!J36</f>
        <v>0</v>
      </c>
      <c r="AZ96" s="129">
        <f>'IO 02 - Vodovodní řad DN150'!F33</f>
        <v>0</v>
      </c>
      <c r="BA96" s="129">
        <f>'IO 02 - Vodovodní řad DN150'!F34</f>
        <v>0</v>
      </c>
      <c r="BB96" s="129">
        <f>'IO 02 - Vodovodní řad DN150'!F35</f>
        <v>0</v>
      </c>
      <c r="BC96" s="129">
        <f>'IO 02 - Vodovodní řad DN150'!F36</f>
        <v>0</v>
      </c>
      <c r="BD96" s="131">
        <f>'IO 02 - Vodovodní řad DN150'!F37</f>
        <v>0</v>
      </c>
      <c r="BE96" s="7"/>
      <c r="BT96" s="132" t="s">
        <v>81</v>
      </c>
      <c r="BV96" s="132" t="s">
        <v>75</v>
      </c>
      <c r="BW96" s="132" t="s">
        <v>87</v>
      </c>
      <c r="BX96" s="132" t="s">
        <v>5</v>
      </c>
      <c r="CL96" s="132" t="s">
        <v>1</v>
      </c>
      <c r="CM96" s="132" t="s">
        <v>83</v>
      </c>
    </row>
    <row r="97" s="7" customFormat="1" ht="24.75" customHeight="1">
      <c r="A97" s="120" t="s">
        <v>77</v>
      </c>
      <c r="B97" s="121"/>
      <c r="C97" s="122"/>
      <c r="D97" s="123" t="s">
        <v>88</v>
      </c>
      <c r="E97" s="123"/>
      <c r="F97" s="123"/>
      <c r="G97" s="123"/>
      <c r="H97" s="123"/>
      <c r="I97" s="124"/>
      <c r="J97" s="123" t="s">
        <v>89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'IO 03 - Vodovodní a kanal...'!J30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80</v>
      </c>
      <c r="AR97" s="127"/>
      <c r="AS97" s="128">
        <v>0</v>
      </c>
      <c r="AT97" s="129">
        <f>ROUND(SUM(AV97:AW97),2)</f>
        <v>0</v>
      </c>
      <c r="AU97" s="130">
        <f>'IO 03 - Vodovodní a kanal...'!P132</f>
        <v>0</v>
      </c>
      <c r="AV97" s="129">
        <f>'IO 03 - Vodovodní a kanal...'!J33</f>
        <v>0</v>
      </c>
      <c r="AW97" s="129">
        <f>'IO 03 - Vodovodní a kanal...'!J34</f>
        <v>0</v>
      </c>
      <c r="AX97" s="129">
        <f>'IO 03 - Vodovodní a kanal...'!J35</f>
        <v>0</v>
      </c>
      <c r="AY97" s="129">
        <f>'IO 03 - Vodovodní a kanal...'!J36</f>
        <v>0</v>
      </c>
      <c r="AZ97" s="129">
        <f>'IO 03 - Vodovodní a kanal...'!F33</f>
        <v>0</v>
      </c>
      <c r="BA97" s="129">
        <f>'IO 03 - Vodovodní a kanal...'!F34</f>
        <v>0</v>
      </c>
      <c r="BB97" s="129">
        <f>'IO 03 - Vodovodní a kanal...'!F35</f>
        <v>0</v>
      </c>
      <c r="BC97" s="129">
        <f>'IO 03 - Vodovodní a kanal...'!F36</f>
        <v>0</v>
      </c>
      <c r="BD97" s="131">
        <f>'IO 03 - Vodovodní a kanal...'!F37</f>
        <v>0</v>
      </c>
      <c r="BE97" s="7"/>
      <c r="BT97" s="132" t="s">
        <v>81</v>
      </c>
      <c r="BV97" s="132" t="s">
        <v>75</v>
      </c>
      <c r="BW97" s="132" t="s">
        <v>90</v>
      </c>
      <c r="BX97" s="132" t="s">
        <v>5</v>
      </c>
      <c r="CL97" s="132" t="s">
        <v>1</v>
      </c>
      <c r="CM97" s="132" t="s">
        <v>83</v>
      </c>
    </row>
    <row r="98" s="7" customFormat="1" ht="16.5" customHeight="1">
      <c r="A98" s="120" t="s">
        <v>77</v>
      </c>
      <c r="B98" s="121"/>
      <c r="C98" s="122"/>
      <c r="D98" s="123" t="s">
        <v>91</v>
      </c>
      <c r="E98" s="123"/>
      <c r="F98" s="123"/>
      <c r="G98" s="123"/>
      <c r="H98" s="123"/>
      <c r="I98" s="124"/>
      <c r="J98" s="123" t="s">
        <v>92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'VRN - Vedlejší rozpočtové...'!J30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93</v>
      </c>
      <c r="AR98" s="127"/>
      <c r="AS98" s="133">
        <v>0</v>
      </c>
      <c r="AT98" s="134">
        <f>ROUND(SUM(AV98:AW98),2)</f>
        <v>0</v>
      </c>
      <c r="AU98" s="135">
        <f>'VRN - Vedlejší rozpočtové...'!P118</f>
        <v>0</v>
      </c>
      <c r="AV98" s="134">
        <f>'VRN - Vedlejší rozpočtové...'!J33</f>
        <v>0</v>
      </c>
      <c r="AW98" s="134">
        <f>'VRN - Vedlejší rozpočtové...'!J34</f>
        <v>0</v>
      </c>
      <c r="AX98" s="134">
        <f>'VRN - Vedlejší rozpočtové...'!J35</f>
        <v>0</v>
      </c>
      <c r="AY98" s="134">
        <f>'VRN - Vedlejší rozpočtové...'!J36</f>
        <v>0</v>
      </c>
      <c r="AZ98" s="134">
        <f>'VRN - Vedlejší rozpočtové...'!F33</f>
        <v>0</v>
      </c>
      <c r="BA98" s="134">
        <f>'VRN - Vedlejší rozpočtové...'!F34</f>
        <v>0</v>
      </c>
      <c r="BB98" s="134">
        <f>'VRN - Vedlejší rozpočtové...'!F35</f>
        <v>0</v>
      </c>
      <c r="BC98" s="134">
        <f>'VRN - Vedlejší rozpočtové...'!F36</f>
        <v>0</v>
      </c>
      <c r="BD98" s="136">
        <f>'VRN - Vedlejší rozpočtové...'!F37</f>
        <v>0</v>
      </c>
      <c r="BE98" s="7"/>
      <c r="BT98" s="132" t="s">
        <v>81</v>
      </c>
      <c r="BV98" s="132" t="s">
        <v>75</v>
      </c>
      <c r="BW98" s="132" t="s">
        <v>94</v>
      </c>
      <c r="BX98" s="132" t="s">
        <v>5</v>
      </c>
      <c r="CL98" s="132" t="s">
        <v>1</v>
      </c>
      <c r="CM98" s="132" t="s">
        <v>83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y3PIxQSCqL4hQ1YHKMzWUSasSOsLFItJcLZd4AWaClboG84ImDPzrD2qmNUDa+QnC+7WILay1qpdnA255lkC5g==" hashValue="zH/7Qr0/CY97PWT69HYDhhNSr2zsCEeNtZRumIhbyLhSUXfAondEilAr/C7jd+X3vshZcFHfWANYYhs0j9r21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IO 01 - Rekonstrukce vodo...'!C2" display="/"/>
    <hyperlink ref="A96" location="'IO 02 - Vodovodní řad DN150'!C2" display="/"/>
    <hyperlink ref="A97" location="'IO 03 - Vodovodní a kanal...'!C2" display="/"/>
    <hyperlink ref="A98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83</v>
      </c>
    </row>
    <row r="4" s="1" customFormat="1" ht="24.96" customHeight="1">
      <c r="B4" s="21"/>
      <c r="D4" s="141" t="s">
        <v>95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Šternberk - Atletický stadion Pod kopcem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97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30. 9. 2020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 xml:space="preserve"> </v>
      </c>
      <c r="F15" s="39"/>
      <c r="G15" s="39"/>
      <c r="H15" s="39"/>
      <c r="I15" s="148" t="s">
        <v>26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27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29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26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31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26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32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33</v>
      </c>
      <c r="E30" s="39"/>
      <c r="F30" s="39"/>
      <c r="G30" s="39"/>
      <c r="H30" s="39"/>
      <c r="I30" s="145"/>
      <c r="J30" s="158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35</v>
      </c>
      <c r="G32" s="39"/>
      <c r="H32" s="39"/>
      <c r="I32" s="160" t="s">
        <v>34</v>
      </c>
      <c r="J32" s="159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37</v>
      </c>
      <c r="E33" s="143" t="s">
        <v>38</v>
      </c>
      <c r="F33" s="162">
        <f>ROUND((SUM(BE126:BE694)),  2)</f>
        <v>0</v>
      </c>
      <c r="G33" s="39"/>
      <c r="H33" s="39"/>
      <c r="I33" s="163">
        <v>0.20999999999999999</v>
      </c>
      <c r="J33" s="162">
        <f>ROUND(((SUM(BE126:BE694))*I33),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39</v>
      </c>
      <c r="F34" s="162">
        <f>ROUND((SUM(BF126:BF694)),  2)</f>
        <v>0</v>
      </c>
      <c r="G34" s="39"/>
      <c r="H34" s="39"/>
      <c r="I34" s="163">
        <v>0.14999999999999999</v>
      </c>
      <c r="J34" s="162">
        <f>ROUND(((SUM(BF126:BF694))*I34),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40</v>
      </c>
      <c r="F35" s="162">
        <f>ROUND((SUM(BG126:BG694)),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41</v>
      </c>
      <c r="F36" s="162">
        <f>ROUND((SUM(BH126:BH694)),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62">
        <f>ROUND((SUM(BI126:BI694)),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46</v>
      </c>
      <c r="E50" s="173"/>
      <c r="F50" s="173"/>
      <c r="G50" s="172" t="s">
        <v>47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8"/>
      <c r="J61" s="179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50</v>
      </c>
      <c r="E65" s="180"/>
      <c r="F65" s="180"/>
      <c r="G65" s="172" t="s">
        <v>51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8"/>
      <c r="J76" s="179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Šternberk - Atletický stadion Pod kopcem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IO 01 - Rekonstrukce vodovodu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30. 9. 2020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8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148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99</v>
      </c>
      <c r="D94" s="190"/>
      <c r="E94" s="190"/>
      <c r="F94" s="190"/>
      <c r="G94" s="190"/>
      <c r="H94" s="190"/>
      <c r="I94" s="191"/>
      <c r="J94" s="192" t="s">
        <v>100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101</v>
      </c>
      <c r="D96" s="41"/>
      <c r="E96" s="41"/>
      <c r="F96" s="41"/>
      <c r="G96" s="41"/>
      <c r="H96" s="41"/>
      <c r="I96" s="145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94"/>
      <c r="C97" s="195"/>
      <c r="D97" s="196" t="s">
        <v>103</v>
      </c>
      <c r="E97" s="197"/>
      <c r="F97" s="197"/>
      <c r="G97" s="197"/>
      <c r="H97" s="197"/>
      <c r="I97" s="198"/>
      <c r="J97" s="199">
        <f>J127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104</v>
      </c>
      <c r="E98" s="204"/>
      <c r="F98" s="204"/>
      <c r="G98" s="204"/>
      <c r="H98" s="204"/>
      <c r="I98" s="205"/>
      <c r="J98" s="206">
        <f>J128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105</v>
      </c>
      <c r="E99" s="204"/>
      <c r="F99" s="204"/>
      <c r="G99" s="204"/>
      <c r="H99" s="204"/>
      <c r="I99" s="205"/>
      <c r="J99" s="206">
        <f>J238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106</v>
      </c>
      <c r="E100" s="204"/>
      <c r="F100" s="204"/>
      <c r="G100" s="204"/>
      <c r="H100" s="204"/>
      <c r="I100" s="205"/>
      <c r="J100" s="206">
        <f>J296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107</v>
      </c>
      <c r="E101" s="204"/>
      <c r="F101" s="204"/>
      <c r="G101" s="204"/>
      <c r="H101" s="204"/>
      <c r="I101" s="205"/>
      <c r="J101" s="206">
        <f>J301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108</v>
      </c>
      <c r="E102" s="204"/>
      <c r="F102" s="204"/>
      <c r="G102" s="204"/>
      <c r="H102" s="204"/>
      <c r="I102" s="205"/>
      <c r="J102" s="206">
        <f>J338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109</v>
      </c>
      <c r="E103" s="204"/>
      <c r="F103" s="204"/>
      <c r="G103" s="204"/>
      <c r="H103" s="204"/>
      <c r="I103" s="205"/>
      <c r="J103" s="206">
        <f>J373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110</v>
      </c>
      <c r="E104" s="204"/>
      <c r="F104" s="204"/>
      <c r="G104" s="204"/>
      <c r="H104" s="204"/>
      <c r="I104" s="205"/>
      <c r="J104" s="206">
        <f>J532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111</v>
      </c>
      <c r="E105" s="204"/>
      <c r="F105" s="204"/>
      <c r="G105" s="204"/>
      <c r="H105" s="204"/>
      <c r="I105" s="205"/>
      <c r="J105" s="206">
        <f>J669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112</v>
      </c>
      <c r="E106" s="204"/>
      <c r="F106" s="204"/>
      <c r="G106" s="204"/>
      <c r="H106" s="204"/>
      <c r="I106" s="205"/>
      <c r="J106" s="206">
        <f>J693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184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187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113</v>
      </c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88" t="str">
        <f>E7</f>
        <v>Šternberk - Atletický stadion Pod kopcem</v>
      </c>
      <c r="F116" s="33"/>
      <c r="G116" s="33"/>
      <c r="H116" s="33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96</v>
      </c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IO 01 - Rekonstrukce vodovodu</v>
      </c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 xml:space="preserve"> </v>
      </c>
      <c r="G120" s="41"/>
      <c r="H120" s="41"/>
      <c r="I120" s="148" t="s">
        <v>22</v>
      </c>
      <c r="J120" s="80" t="str">
        <f>IF(J12="","",J12)</f>
        <v>30. 9. 2020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 xml:space="preserve"> </v>
      </c>
      <c r="G122" s="41"/>
      <c r="H122" s="41"/>
      <c r="I122" s="148" t="s">
        <v>29</v>
      </c>
      <c r="J122" s="37" t="str">
        <f>E21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27</v>
      </c>
      <c r="D123" s="41"/>
      <c r="E123" s="41"/>
      <c r="F123" s="28" t="str">
        <f>IF(E18="","",E18)</f>
        <v>Vyplň údaj</v>
      </c>
      <c r="G123" s="41"/>
      <c r="H123" s="41"/>
      <c r="I123" s="148" t="s">
        <v>31</v>
      </c>
      <c r="J123" s="37" t="str">
        <f>E24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14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8"/>
      <c r="B125" s="209"/>
      <c r="C125" s="210" t="s">
        <v>114</v>
      </c>
      <c r="D125" s="211" t="s">
        <v>58</v>
      </c>
      <c r="E125" s="211" t="s">
        <v>54</v>
      </c>
      <c r="F125" s="211" t="s">
        <v>55</v>
      </c>
      <c r="G125" s="211" t="s">
        <v>115</v>
      </c>
      <c r="H125" s="211" t="s">
        <v>116</v>
      </c>
      <c r="I125" s="212" t="s">
        <v>117</v>
      </c>
      <c r="J125" s="213" t="s">
        <v>100</v>
      </c>
      <c r="K125" s="214" t="s">
        <v>118</v>
      </c>
      <c r="L125" s="215"/>
      <c r="M125" s="101" t="s">
        <v>1</v>
      </c>
      <c r="N125" s="102" t="s">
        <v>37</v>
      </c>
      <c r="O125" s="102" t="s">
        <v>119</v>
      </c>
      <c r="P125" s="102" t="s">
        <v>120</v>
      </c>
      <c r="Q125" s="102" t="s">
        <v>121</v>
      </c>
      <c r="R125" s="102" t="s">
        <v>122</v>
      </c>
      <c r="S125" s="102" t="s">
        <v>123</v>
      </c>
      <c r="T125" s="103" t="s">
        <v>124</v>
      </c>
      <c r="U125" s="208"/>
      <c r="V125" s="208"/>
      <c r="W125" s="208"/>
      <c r="X125" s="208"/>
      <c r="Y125" s="208"/>
      <c r="Z125" s="208"/>
      <c r="AA125" s="208"/>
      <c r="AB125" s="208"/>
      <c r="AC125" s="208"/>
      <c r="AD125" s="208"/>
      <c r="AE125" s="208"/>
    </row>
    <row r="126" s="2" customFormat="1" ht="22.8" customHeight="1">
      <c r="A126" s="39"/>
      <c r="B126" s="40"/>
      <c r="C126" s="108" t="s">
        <v>125</v>
      </c>
      <c r="D126" s="41"/>
      <c r="E126" s="41"/>
      <c r="F126" s="41"/>
      <c r="G126" s="41"/>
      <c r="H126" s="41"/>
      <c r="I126" s="145"/>
      <c r="J126" s="216">
        <f>BK126</f>
        <v>0</v>
      </c>
      <c r="K126" s="41"/>
      <c r="L126" s="45"/>
      <c r="M126" s="104"/>
      <c r="N126" s="217"/>
      <c r="O126" s="105"/>
      <c r="P126" s="218">
        <f>P127</f>
        <v>0</v>
      </c>
      <c r="Q126" s="105"/>
      <c r="R126" s="218">
        <f>R127</f>
        <v>27.59446852</v>
      </c>
      <c r="S126" s="105"/>
      <c r="T126" s="219">
        <f>T127</f>
        <v>9.2143999999999995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72</v>
      </c>
      <c r="AU126" s="18" t="s">
        <v>102</v>
      </c>
      <c r="BK126" s="220">
        <f>BK127</f>
        <v>0</v>
      </c>
    </row>
    <row r="127" s="12" customFormat="1" ht="25.92" customHeight="1">
      <c r="A127" s="12"/>
      <c r="B127" s="221"/>
      <c r="C127" s="222"/>
      <c r="D127" s="223" t="s">
        <v>72</v>
      </c>
      <c r="E127" s="224" t="s">
        <v>126</v>
      </c>
      <c r="F127" s="224" t="s">
        <v>127</v>
      </c>
      <c r="G127" s="222"/>
      <c r="H127" s="222"/>
      <c r="I127" s="225"/>
      <c r="J127" s="226">
        <f>BK127</f>
        <v>0</v>
      </c>
      <c r="K127" s="222"/>
      <c r="L127" s="227"/>
      <c r="M127" s="228"/>
      <c r="N127" s="229"/>
      <c r="O127" s="229"/>
      <c r="P127" s="230">
        <f>P128+P238+P296+P301+P338+P373+P532+P669+P693</f>
        <v>0</v>
      </c>
      <c r="Q127" s="229"/>
      <c r="R127" s="230">
        <f>R128+R238+R296+R301+R338+R373+R532+R669+R693</f>
        <v>27.59446852</v>
      </c>
      <c r="S127" s="229"/>
      <c r="T127" s="231">
        <f>T128+T238+T296+T301+T338+T373+T532+T669+T693</f>
        <v>9.2143999999999995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2" t="s">
        <v>81</v>
      </c>
      <c r="AT127" s="233" t="s">
        <v>72</v>
      </c>
      <c r="AU127" s="233" t="s">
        <v>73</v>
      </c>
      <c r="AY127" s="232" t="s">
        <v>128</v>
      </c>
      <c r="BK127" s="234">
        <f>BK128+BK238+BK296+BK301+BK338+BK373+BK532+BK669+BK693</f>
        <v>0</v>
      </c>
    </row>
    <row r="128" s="12" customFormat="1" ht="22.8" customHeight="1">
      <c r="A128" s="12"/>
      <c r="B128" s="221"/>
      <c r="C128" s="222"/>
      <c r="D128" s="223" t="s">
        <v>72</v>
      </c>
      <c r="E128" s="235" t="s">
        <v>81</v>
      </c>
      <c r="F128" s="235" t="s">
        <v>129</v>
      </c>
      <c r="G128" s="222"/>
      <c r="H128" s="222"/>
      <c r="I128" s="225"/>
      <c r="J128" s="236">
        <f>BK128</f>
        <v>0</v>
      </c>
      <c r="K128" s="222"/>
      <c r="L128" s="227"/>
      <c r="M128" s="228"/>
      <c r="N128" s="229"/>
      <c r="O128" s="229"/>
      <c r="P128" s="230">
        <f>SUM(P129:P237)</f>
        <v>0</v>
      </c>
      <c r="Q128" s="229"/>
      <c r="R128" s="230">
        <f>SUM(R129:R237)</f>
        <v>24.050864920000002</v>
      </c>
      <c r="S128" s="229"/>
      <c r="T128" s="231">
        <f>SUM(T129:T237)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2" t="s">
        <v>81</v>
      </c>
      <c r="AT128" s="233" t="s">
        <v>72</v>
      </c>
      <c r="AU128" s="233" t="s">
        <v>81</v>
      </c>
      <c r="AY128" s="232" t="s">
        <v>128</v>
      </c>
      <c r="BK128" s="234">
        <f>SUM(BK129:BK237)</f>
        <v>0</v>
      </c>
    </row>
    <row r="129" s="2" customFormat="1" ht="21.75" customHeight="1">
      <c r="A129" s="39"/>
      <c r="B129" s="40"/>
      <c r="C129" s="237" t="s">
        <v>81</v>
      </c>
      <c r="D129" s="237" t="s">
        <v>130</v>
      </c>
      <c r="E129" s="238" t="s">
        <v>131</v>
      </c>
      <c r="F129" s="239" t="s">
        <v>132</v>
      </c>
      <c r="G129" s="240" t="s">
        <v>133</v>
      </c>
      <c r="H129" s="241">
        <v>1.2</v>
      </c>
      <c r="I129" s="242"/>
      <c r="J129" s="243">
        <f>ROUND(I129*H129,2)</f>
        <v>0</v>
      </c>
      <c r="K129" s="244"/>
      <c r="L129" s="45"/>
      <c r="M129" s="245" t="s">
        <v>1</v>
      </c>
      <c r="N129" s="246" t="s">
        <v>38</v>
      </c>
      <c r="O129" s="92"/>
      <c r="P129" s="247">
        <f>O129*H129</f>
        <v>0</v>
      </c>
      <c r="Q129" s="247">
        <v>0.01269</v>
      </c>
      <c r="R129" s="247">
        <f>Q129*H129</f>
        <v>0.015227999999999999</v>
      </c>
      <c r="S129" s="247">
        <v>0</v>
      </c>
      <c r="T129" s="24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9" t="s">
        <v>134</v>
      </c>
      <c r="AT129" s="249" t="s">
        <v>130</v>
      </c>
      <c r="AU129" s="249" t="s">
        <v>83</v>
      </c>
      <c r="AY129" s="18" t="s">
        <v>128</v>
      </c>
      <c r="BE129" s="250">
        <f>IF(N129="základní",J129,0)</f>
        <v>0</v>
      </c>
      <c r="BF129" s="250">
        <f>IF(N129="snížená",J129,0)</f>
        <v>0</v>
      </c>
      <c r="BG129" s="250">
        <f>IF(N129="zákl. přenesená",J129,0)</f>
        <v>0</v>
      </c>
      <c r="BH129" s="250">
        <f>IF(N129="sníž. přenesená",J129,0)</f>
        <v>0</v>
      </c>
      <c r="BI129" s="250">
        <f>IF(N129="nulová",J129,0)</f>
        <v>0</v>
      </c>
      <c r="BJ129" s="18" t="s">
        <v>81</v>
      </c>
      <c r="BK129" s="250">
        <f>ROUND(I129*H129,2)</f>
        <v>0</v>
      </c>
      <c r="BL129" s="18" t="s">
        <v>134</v>
      </c>
      <c r="BM129" s="249" t="s">
        <v>135</v>
      </c>
    </row>
    <row r="130" s="13" customFormat="1">
      <c r="A130" s="13"/>
      <c r="B130" s="251"/>
      <c r="C130" s="252"/>
      <c r="D130" s="253" t="s">
        <v>136</v>
      </c>
      <c r="E130" s="254" t="s">
        <v>1</v>
      </c>
      <c r="F130" s="255" t="s">
        <v>137</v>
      </c>
      <c r="G130" s="252"/>
      <c r="H130" s="254" t="s">
        <v>1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1" t="s">
        <v>136</v>
      </c>
      <c r="AU130" s="261" t="s">
        <v>83</v>
      </c>
      <c r="AV130" s="13" t="s">
        <v>81</v>
      </c>
      <c r="AW130" s="13" t="s">
        <v>30</v>
      </c>
      <c r="AX130" s="13" t="s">
        <v>73</v>
      </c>
      <c r="AY130" s="261" t="s">
        <v>128</v>
      </c>
    </row>
    <row r="131" s="14" customFormat="1">
      <c r="A131" s="14"/>
      <c r="B131" s="262"/>
      <c r="C131" s="263"/>
      <c r="D131" s="253" t="s">
        <v>136</v>
      </c>
      <c r="E131" s="264" t="s">
        <v>1</v>
      </c>
      <c r="F131" s="265" t="s">
        <v>138</v>
      </c>
      <c r="G131" s="263"/>
      <c r="H131" s="266">
        <v>1.2</v>
      </c>
      <c r="I131" s="267"/>
      <c r="J131" s="263"/>
      <c r="K131" s="263"/>
      <c r="L131" s="268"/>
      <c r="M131" s="269"/>
      <c r="N131" s="270"/>
      <c r="O131" s="270"/>
      <c r="P131" s="270"/>
      <c r="Q131" s="270"/>
      <c r="R131" s="270"/>
      <c r="S131" s="270"/>
      <c r="T131" s="27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2" t="s">
        <v>136</v>
      </c>
      <c r="AU131" s="272" t="s">
        <v>83</v>
      </c>
      <c r="AV131" s="14" t="s">
        <v>83</v>
      </c>
      <c r="AW131" s="14" t="s">
        <v>30</v>
      </c>
      <c r="AX131" s="14" t="s">
        <v>81</v>
      </c>
      <c r="AY131" s="272" t="s">
        <v>128</v>
      </c>
    </row>
    <row r="132" s="2" customFormat="1" ht="21.75" customHeight="1">
      <c r="A132" s="39"/>
      <c r="B132" s="40"/>
      <c r="C132" s="237" t="s">
        <v>83</v>
      </c>
      <c r="D132" s="237" t="s">
        <v>130</v>
      </c>
      <c r="E132" s="238" t="s">
        <v>139</v>
      </c>
      <c r="F132" s="239" t="s">
        <v>140</v>
      </c>
      <c r="G132" s="240" t="s">
        <v>133</v>
      </c>
      <c r="H132" s="241">
        <v>1.2</v>
      </c>
      <c r="I132" s="242"/>
      <c r="J132" s="243">
        <f>ROUND(I132*H132,2)</f>
        <v>0</v>
      </c>
      <c r="K132" s="244"/>
      <c r="L132" s="45"/>
      <c r="M132" s="245" t="s">
        <v>1</v>
      </c>
      <c r="N132" s="246" t="s">
        <v>38</v>
      </c>
      <c r="O132" s="92"/>
      <c r="P132" s="247">
        <f>O132*H132</f>
        <v>0</v>
      </c>
      <c r="Q132" s="247">
        <v>0.01269</v>
      </c>
      <c r="R132" s="247">
        <f>Q132*H132</f>
        <v>0.015227999999999999</v>
      </c>
      <c r="S132" s="247">
        <v>0</v>
      </c>
      <c r="T132" s="24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9" t="s">
        <v>134</v>
      </c>
      <c r="AT132" s="249" t="s">
        <v>130</v>
      </c>
      <c r="AU132" s="249" t="s">
        <v>83</v>
      </c>
      <c r="AY132" s="18" t="s">
        <v>128</v>
      </c>
      <c r="BE132" s="250">
        <f>IF(N132="základní",J132,0)</f>
        <v>0</v>
      </c>
      <c r="BF132" s="250">
        <f>IF(N132="snížená",J132,0)</f>
        <v>0</v>
      </c>
      <c r="BG132" s="250">
        <f>IF(N132="zákl. přenesená",J132,0)</f>
        <v>0</v>
      </c>
      <c r="BH132" s="250">
        <f>IF(N132="sníž. přenesená",J132,0)</f>
        <v>0</v>
      </c>
      <c r="BI132" s="250">
        <f>IF(N132="nulová",J132,0)</f>
        <v>0</v>
      </c>
      <c r="BJ132" s="18" t="s">
        <v>81</v>
      </c>
      <c r="BK132" s="250">
        <f>ROUND(I132*H132,2)</f>
        <v>0</v>
      </c>
      <c r="BL132" s="18" t="s">
        <v>134</v>
      </c>
      <c r="BM132" s="249" t="s">
        <v>141</v>
      </c>
    </row>
    <row r="133" s="13" customFormat="1">
      <c r="A133" s="13"/>
      <c r="B133" s="251"/>
      <c r="C133" s="252"/>
      <c r="D133" s="253" t="s">
        <v>136</v>
      </c>
      <c r="E133" s="254" t="s">
        <v>1</v>
      </c>
      <c r="F133" s="255" t="s">
        <v>142</v>
      </c>
      <c r="G133" s="252"/>
      <c r="H133" s="254" t="s">
        <v>1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1" t="s">
        <v>136</v>
      </c>
      <c r="AU133" s="261" t="s">
        <v>83</v>
      </c>
      <c r="AV133" s="13" t="s">
        <v>81</v>
      </c>
      <c r="AW133" s="13" t="s">
        <v>30</v>
      </c>
      <c r="AX133" s="13" t="s">
        <v>73</v>
      </c>
      <c r="AY133" s="261" t="s">
        <v>128</v>
      </c>
    </row>
    <row r="134" s="14" customFormat="1">
      <c r="A134" s="14"/>
      <c r="B134" s="262"/>
      <c r="C134" s="263"/>
      <c r="D134" s="253" t="s">
        <v>136</v>
      </c>
      <c r="E134" s="264" t="s">
        <v>1</v>
      </c>
      <c r="F134" s="265" t="s">
        <v>138</v>
      </c>
      <c r="G134" s="263"/>
      <c r="H134" s="266">
        <v>1.2</v>
      </c>
      <c r="I134" s="267"/>
      <c r="J134" s="263"/>
      <c r="K134" s="263"/>
      <c r="L134" s="268"/>
      <c r="M134" s="269"/>
      <c r="N134" s="270"/>
      <c r="O134" s="270"/>
      <c r="P134" s="270"/>
      <c r="Q134" s="270"/>
      <c r="R134" s="270"/>
      <c r="S134" s="270"/>
      <c r="T134" s="27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2" t="s">
        <v>136</v>
      </c>
      <c r="AU134" s="272" t="s">
        <v>83</v>
      </c>
      <c r="AV134" s="14" t="s">
        <v>83</v>
      </c>
      <c r="AW134" s="14" t="s">
        <v>30</v>
      </c>
      <c r="AX134" s="14" t="s">
        <v>81</v>
      </c>
      <c r="AY134" s="272" t="s">
        <v>128</v>
      </c>
    </row>
    <row r="135" s="2" customFormat="1" ht="21.75" customHeight="1">
      <c r="A135" s="39"/>
      <c r="B135" s="40"/>
      <c r="C135" s="237" t="s">
        <v>143</v>
      </c>
      <c r="D135" s="237" t="s">
        <v>130</v>
      </c>
      <c r="E135" s="238" t="s">
        <v>144</v>
      </c>
      <c r="F135" s="239" t="s">
        <v>145</v>
      </c>
      <c r="G135" s="240" t="s">
        <v>133</v>
      </c>
      <c r="H135" s="241">
        <v>3.6000000000000001</v>
      </c>
      <c r="I135" s="242"/>
      <c r="J135" s="243">
        <f>ROUND(I135*H135,2)</f>
        <v>0</v>
      </c>
      <c r="K135" s="244"/>
      <c r="L135" s="45"/>
      <c r="M135" s="245" t="s">
        <v>1</v>
      </c>
      <c r="N135" s="246" t="s">
        <v>38</v>
      </c>
      <c r="O135" s="92"/>
      <c r="P135" s="247">
        <f>O135*H135</f>
        <v>0</v>
      </c>
      <c r="Q135" s="247">
        <v>0.036900000000000002</v>
      </c>
      <c r="R135" s="247">
        <f>Q135*H135</f>
        <v>0.13284000000000001</v>
      </c>
      <c r="S135" s="247">
        <v>0</v>
      </c>
      <c r="T135" s="24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9" t="s">
        <v>134</v>
      </c>
      <c r="AT135" s="249" t="s">
        <v>130</v>
      </c>
      <c r="AU135" s="249" t="s">
        <v>83</v>
      </c>
      <c r="AY135" s="18" t="s">
        <v>128</v>
      </c>
      <c r="BE135" s="250">
        <f>IF(N135="základní",J135,0)</f>
        <v>0</v>
      </c>
      <c r="BF135" s="250">
        <f>IF(N135="snížená",J135,0)</f>
        <v>0</v>
      </c>
      <c r="BG135" s="250">
        <f>IF(N135="zákl. přenesená",J135,0)</f>
        <v>0</v>
      </c>
      <c r="BH135" s="250">
        <f>IF(N135="sníž. přenesená",J135,0)</f>
        <v>0</v>
      </c>
      <c r="BI135" s="250">
        <f>IF(N135="nulová",J135,0)</f>
        <v>0</v>
      </c>
      <c r="BJ135" s="18" t="s">
        <v>81</v>
      </c>
      <c r="BK135" s="250">
        <f>ROUND(I135*H135,2)</f>
        <v>0</v>
      </c>
      <c r="BL135" s="18" t="s">
        <v>134</v>
      </c>
      <c r="BM135" s="249" t="s">
        <v>146</v>
      </c>
    </row>
    <row r="136" s="13" customFormat="1">
      <c r="A136" s="13"/>
      <c r="B136" s="251"/>
      <c r="C136" s="252"/>
      <c r="D136" s="253" t="s">
        <v>136</v>
      </c>
      <c r="E136" s="254" t="s">
        <v>1</v>
      </c>
      <c r="F136" s="255" t="s">
        <v>147</v>
      </c>
      <c r="G136" s="252"/>
      <c r="H136" s="254" t="s">
        <v>1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1" t="s">
        <v>136</v>
      </c>
      <c r="AU136" s="261" t="s">
        <v>83</v>
      </c>
      <c r="AV136" s="13" t="s">
        <v>81</v>
      </c>
      <c r="AW136" s="13" t="s">
        <v>30</v>
      </c>
      <c r="AX136" s="13" t="s">
        <v>73</v>
      </c>
      <c r="AY136" s="261" t="s">
        <v>128</v>
      </c>
    </row>
    <row r="137" s="14" customFormat="1">
      <c r="A137" s="14"/>
      <c r="B137" s="262"/>
      <c r="C137" s="263"/>
      <c r="D137" s="253" t="s">
        <v>136</v>
      </c>
      <c r="E137" s="264" t="s">
        <v>1</v>
      </c>
      <c r="F137" s="265" t="s">
        <v>148</v>
      </c>
      <c r="G137" s="263"/>
      <c r="H137" s="266">
        <v>3.6000000000000001</v>
      </c>
      <c r="I137" s="267"/>
      <c r="J137" s="263"/>
      <c r="K137" s="263"/>
      <c r="L137" s="268"/>
      <c r="M137" s="269"/>
      <c r="N137" s="270"/>
      <c r="O137" s="270"/>
      <c r="P137" s="270"/>
      <c r="Q137" s="270"/>
      <c r="R137" s="270"/>
      <c r="S137" s="270"/>
      <c r="T137" s="27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2" t="s">
        <v>136</v>
      </c>
      <c r="AU137" s="272" t="s">
        <v>83</v>
      </c>
      <c r="AV137" s="14" t="s">
        <v>83</v>
      </c>
      <c r="AW137" s="14" t="s">
        <v>30</v>
      </c>
      <c r="AX137" s="14" t="s">
        <v>81</v>
      </c>
      <c r="AY137" s="272" t="s">
        <v>128</v>
      </c>
    </row>
    <row r="138" s="2" customFormat="1" ht="21.75" customHeight="1">
      <c r="A138" s="39"/>
      <c r="B138" s="40"/>
      <c r="C138" s="237" t="s">
        <v>134</v>
      </c>
      <c r="D138" s="237" t="s">
        <v>130</v>
      </c>
      <c r="E138" s="238" t="s">
        <v>149</v>
      </c>
      <c r="F138" s="239" t="s">
        <v>150</v>
      </c>
      <c r="G138" s="240" t="s">
        <v>151</v>
      </c>
      <c r="H138" s="241">
        <v>14.279999999999999</v>
      </c>
      <c r="I138" s="242"/>
      <c r="J138" s="243">
        <f>ROUND(I138*H138,2)</f>
        <v>0</v>
      </c>
      <c r="K138" s="244"/>
      <c r="L138" s="45"/>
      <c r="M138" s="245" t="s">
        <v>1</v>
      </c>
      <c r="N138" s="246" t="s">
        <v>38</v>
      </c>
      <c r="O138" s="92"/>
      <c r="P138" s="247">
        <f>O138*H138</f>
        <v>0</v>
      </c>
      <c r="Q138" s="247">
        <v>0</v>
      </c>
      <c r="R138" s="247">
        <f>Q138*H138</f>
        <v>0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134</v>
      </c>
      <c r="AT138" s="249" t="s">
        <v>130</v>
      </c>
      <c r="AU138" s="249" t="s">
        <v>83</v>
      </c>
      <c r="AY138" s="18" t="s">
        <v>128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8" t="s">
        <v>81</v>
      </c>
      <c r="BK138" s="250">
        <f>ROUND(I138*H138,2)</f>
        <v>0</v>
      </c>
      <c r="BL138" s="18" t="s">
        <v>134</v>
      </c>
      <c r="BM138" s="249" t="s">
        <v>152</v>
      </c>
    </row>
    <row r="139" s="13" customFormat="1">
      <c r="A139" s="13"/>
      <c r="B139" s="251"/>
      <c r="C139" s="252"/>
      <c r="D139" s="253" t="s">
        <v>136</v>
      </c>
      <c r="E139" s="254" t="s">
        <v>1</v>
      </c>
      <c r="F139" s="255" t="s">
        <v>153</v>
      </c>
      <c r="G139" s="252"/>
      <c r="H139" s="254" t="s">
        <v>1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136</v>
      </c>
      <c r="AU139" s="261" t="s">
        <v>83</v>
      </c>
      <c r="AV139" s="13" t="s">
        <v>81</v>
      </c>
      <c r="AW139" s="13" t="s">
        <v>30</v>
      </c>
      <c r="AX139" s="13" t="s">
        <v>73</v>
      </c>
      <c r="AY139" s="261" t="s">
        <v>128</v>
      </c>
    </row>
    <row r="140" s="13" customFormat="1">
      <c r="A140" s="13"/>
      <c r="B140" s="251"/>
      <c r="C140" s="252"/>
      <c r="D140" s="253" t="s">
        <v>136</v>
      </c>
      <c r="E140" s="254" t="s">
        <v>1</v>
      </c>
      <c r="F140" s="255" t="s">
        <v>154</v>
      </c>
      <c r="G140" s="252"/>
      <c r="H140" s="254" t="s">
        <v>1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1" t="s">
        <v>136</v>
      </c>
      <c r="AU140" s="261" t="s">
        <v>83</v>
      </c>
      <c r="AV140" s="13" t="s">
        <v>81</v>
      </c>
      <c r="AW140" s="13" t="s">
        <v>30</v>
      </c>
      <c r="AX140" s="13" t="s">
        <v>73</v>
      </c>
      <c r="AY140" s="261" t="s">
        <v>128</v>
      </c>
    </row>
    <row r="141" s="13" customFormat="1">
      <c r="A141" s="13"/>
      <c r="B141" s="251"/>
      <c r="C141" s="252"/>
      <c r="D141" s="253" t="s">
        <v>136</v>
      </c>
      <c r="E141" s="254" t="s">
        <v>1</v>
      </c>
      <c r="F141" s="255" t="s">
        <v>155</v>
      </c>
      <c r="G141" s="252"/>
      <c r="H141" s="254" t="s">
        <v>1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1" t="s">
        <v>136</v>
      </c>
      <c r="AU141" s="261" t="s">
        <v>83</v>
      </c>
      <c r="AV141" s="13" t="s">
        <v>81</v>
      </c>
      <c r="AW141" s="13" t="s">
        <v>30</v>
      </c>
      <c r="AX141" s="13" t="s">
        <v>73</v>
      </c>
      <c r="AY141" s="261" t="s">
        <v>128</v>
      </c>
    </row>
    <row r="142" s="14" customFormat="1">
      <c r="A142" s="14"/>
      <c r="B142" s="262"/>
      <c r="C142" s="263"/>
      <c r="D142" s="253" t="s">
        <v>136</v>
      </c>
      <c r="E142" s="264" t="s">
        <v>1</v>
      </c>
      <c r="F142" s="265" t="s">
        <v>156</v>
      </c>
      <c r="G142" s="263"/>
      <c r="H142" s="266">
        <v>14.279999999999999</v>
      </c>
      <c r="I142" s="267"/>
      <c r="J142" s="263"/>
      <c r="K142" s="263"/>
      <c r="L142" s="268"/>
      <c r="M142" s="269"/>
      <c r="N142" s="270"/>
      <c r="O142" s="270"/>
      <c r="P142" s="270"/>
      <c r="Q142" s="270"/>
      <c r="R142" s="270"/>
      <c r="S142" s="270"/>
      <c r="T142" s="27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2" t="s">
        <v>136</v>
      </c>
      <c r="AU142" s="272" t="s">
        <v>83</v>
      </c>
      <c r="AV142" s="14" t="s">
        <v>83</v>
      </c>
      <c r="AW142" s="14" t="s">
        <v>30</v>
      </c>
      <c r="AX142" s="14" t="s">
        <v>81</v>
      </c>
      <c r="AY142" s="272" t="s">
        <v>128</v>
      </c>
    </row>
    <row r="143" s="2" customFormat="1" ht="21.75" customHeight="1">
      <c r="A143" s="39"/>
      <c r="B143" s="40"/>
      <c r="C143" s="237" t="s">
        <v>157</v>
      </c>
      <c r="D143" s="237" t="s">
        <v>130</v>
      </c>
      <c r="E143" s="238" t="s">
        <v>158</v>
      </c>
      <c r="F143" s="239" t="s">
        <v>159</v>
      </c>
      <c r="G143" s="240" t="s">
        <v>160</v>
      </c>
      <c r="H143" s="241">
        <v>16.533999999999999</v>
      </c>
      <c r="I143" s="242"/>
      <c r="J143" s="243">
        <f>ROUND(I143*H143,2)</f>
        <v>0</v>
      </c>
      <c r="K143" s="244"/>
      <c r="L143" s="45"/>
      <c r="M143" s="245" t="s">
        <v>1</v>
      </c>
      <c r="N143" s="246" t="s">
        <v>38</v>
      </c>
      <c r="O143" s="92"/>
      <c r="P143" s="247">
        <f>O143*H143</f>
        <v>0</v>
      </c>
      <c r="Q143" s="247">
        <v>0</v>
      </c>
      <c r="R143" s="247">
        <f>Q143*H143</f>
        <v>0</v>
      </c>
      <c r="S143" s="247">
        <v>0</v>
      </c>
      <c r="T143" s="24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9" t="s">
        <v>134</v>
      </c>
      <c r="AT143" s="249" t="s">
        <v>130</v>
      </c>
      <c r="AU143" s="249" t="s">
        <v>83</v>
      </c>
      <c r="AY143" s="18" t="s">
        <v>128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8" t="s">
        <v>81</v>
      </c>
      <c r="BK143" s="250">
        <f>ROUND(I143*H143,2)</f>
        <v>0</v>
      </c>
      <c r="BL143" s="18" t="s">
        <v>134</v>
      </c>
      <c r="BM143" s="249" t="s">
        <v>161</v>
      </c>
    </row>
    <row r="144" s="13" customFormat="1">
      <c r="A144" s="13"/>
      <c r="B144" s="251"/>
      <c r="C144" s="252"/>
      <c r="D144" s="253" t="s">
        <v>136</v>
      </c>
      <c r="E144" s="254" t="s">
        <v>1</v>
      </c>
      <c r="F144" s="255" t="s">
        <v>162</v>
      </c>
      <c r="G144" s="252"/>
      <c r="H144" s="254" t="s">
        <v>1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136</v>
      </c>
      <c r="AU144" s="261" t="s">
        <v>83</v>
      </c>
      <c r="AV144" s="13" t="s">
        <v>81</v>
      </c>
      <c r="AW144" s="13" t="s">
        <v>30</v>
      </c>
      <c r="AX144" s="13" t="s">
        <v>73</v>
      </c>
      <c r="AY144" s="261" t="s">
        <v>128</v>
      </c>
    </row>
    <row r="145" s="13" customFormat="1">
      <c r="A145" s="13"/>
      <c r="B145" s="251"/>
      <c r="C145" s="252"/>
      <c r="D145" s="253" t="s">
        <v>136</v>
      </c>
      <c r="E145" s="254" t="s">
        <v>1</v>
      </c>
      <c r="F145" s="255" t="s">
        <v>163</v>
      </c>
      <c r="G145" s="252"/>
      <c r="H145" s="254" t="s">
        <v>1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136</v>
      </c>
      <c r="AU145" s="261" t="s">
        <v>83</v>
      </c>
      <c r="AV145" s="13" t="s">
        <v>81</v>
      </c>
      <c r="AW145" s="13" t="s">
        <v>30</v>
      </c>
      <c r="AX145" s="13" t="s">
        <v>73</v>
      </c>
      <c r="AY145" s="261" t="s">
        <v>128</v>
      </c>
    </row>
    <row r="146" s="13" customFormat="1">
      <c r="A146" s="13"/>
      <c r="B146" s="251"/>
      <c r="C146" s="252"/>
      <c r="D146" s="253" t="s">
        <v>136</v>
      </c>
      <c r="E146" s="254" t="s">
        <v>1</v>
      </c>
      <c r="F146" s="255" t="s">
        <v>164</v>
      </c>
      <c r="G146" s="252"/>
      <c r="H146" s="254" t="s">
        <v>1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136</v>
      </c>
      <c r="AU146" s="261" t="s">
        <v>83</v>
      </c>
      <c r="AV146" s="13" t="s">
        <v>81</v>
      </c>
      <c r="AW146" s="13" t="s">
        <v>30</v>
      </c>
      <c r="AX146" s="13" t="s">
        <v>73</v>
      </c>
      <c r="AY146" s="261" t="s">
        <v>128</v>
      </c>
    </row>
    <row r="147" s="13" customFormat="1">
      <c r="A147" s="13"/>
      <c r="B147" s="251"/>
      <c r="C147" s="252"/>
      <c r="D147" s="253" t="s">
        <v>136</v>
      </c>
      <c r="E147" s="254" t="s">
        <v>1</v>
      </c>
      <c r="F147" s="255" t="s">
        <v>165</v>
      </c>
      <c r="G147" s="252"/>
      <c r="H147" s="254" t="s">
        <v>1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1" t="s">
        <v>136</v>
      </c>
      <c r="AU147" s="261" t="s">
        <v>83</v>
      </c>
      <c r="AV147" s="13" t="s">
        <v>81</v>
      </c>
      <c r="AW147" s="13" t="s">
        <v>30</v>
      </c>
      <c r="AX147" s="13" t="s">
        <v>73</v>
      </c>
      <c r="AY147" s="261" t="s">
        <v>128</v>
      </c>
    </row>
    <row r="148" s="14" customFormat="1">
      <c r="A148" s="14"/>
      <c r="B148" s="262"/>
      <c r="C148" s="263"/>
      <c r="D148" s="253" t="s">
        <v>136</v>
      </c>
      <c r="E148" s="264" t="s">
        <v>1</v>
      </c>
      <c r="F148" s="265" t="s">
        <v>166</v>
      </c>
      <c r="G148" s="263"/>
      <c r="H148" s="266">
        <v>16.533999999999999</v>
      </c>
      <c r="I148" s="267"/>
      <c r="J148" s="263"/>
      <c r="K148" s="263"/>
      <c r="L148" s="268"/>
      <c r="M148" s="269"/>
      <c r="N148" s="270"/>
      <c r="O148" s="270"/>
      <c r="P148" s="270"/>
      <c r="Q148" s="270"/>
      <c r="R148" s="270"/>
      <c r="S148" s="270"/>
      <c r="T148" s="27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2" t="s">
        <v>136</v>
      </c>
      <c r="AU148" s="272" t="s">
        <v>83</v>
      </c>
      <c r="AV148" s="14" t="s">
        <v>83</v>
      </c>
      <c r="AW148" s="14" t="s">
        <v>30</v>
      </c>
      <c r="AX148" s="14" t="s">
        <v>81</v>
      </c>
      <c r="AY148" s="272" t="s">
        <v>128</v>
      </c>
    </row>
    <row r="149" s="2" customFormat="1" ht="21.75" customHeight="1">
      <c r="A149" s="39"/>
      <c r="B149" s="40"/>
      <c r="C149" s="237" t="s">
        <v>167</v>
      </c>
      <c r="D149" s="237" t="s">
        <v>130</v>
      </c>
      <c r="E149" s="238" t="s">
        <v>168</v>
      </c>
      <c r="F149" s="239" t="s">
        <v>169</v>
      </c>
      <c r="G149" s="240" t="s">
        <v>160</v>
      </c>
      <c r="H149" s="241">
        <v>33.067999999999998</v>
      </c>
      <c r="I149" s="242"/>
      <c r="J149" s="243">
        <f>ROUND(I149*H149,2)</f>
        <v>0</v>
      </c>
      <c r="K149" s="244"/>
      <c r="L149" s="45"/>
      <c r="M149" s="245" t="s">
        <v>1</v>
      </c>
      <c r="N149" s="246" t="s">
        <v>38</v>
      </c>
      <c r="O149" s="92"/>
      <c r="P149" s="247">
        <f>O149*H149</f>
        <v>0</v>
      </c>
      <c r="Q149" s="247">
        <v>0</v>
      </c>
      <c r="R149" s="247">
        <f>Q149*H149</f>
        <v>0</v>
      </c>
      <c r="S149" s="247">
        <v>0</v>
      </c>
      <c r="T149" s="24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9" t="s">
        <v>134</v>
      </c>
      <c r="AT149" s="249" t="s">
        <v>130</v>
      </c>
      <c r="AU149" s="249" t="s">
        <v>83</v>
      </c>
      <c r="AY149" s="18" t="s">
        <v>128</v>
      </c>
      <c r="BE149" s="250">
        <f>IF(N149="základní",J149,0)</f>
        <v>0</v>
      </c>
      <c r="BF149" s="250">
        <f>IF(N149="snížená",J149,0)</f>
        <v>0</v>
      </c>
      <c r="BG149" s="250">
        <f>IF(N149="zákl. přenesená",J149,0)</f>
        <v>0</v>
      </c>
      <c r="BH149" s="250">
        <f>IF(N149="sníž. přenesená",J149,0)</f>
        <v>0</v>
      </c>
      <c r="BI149" s="250">
        <f>IF(N149="nulová",J149,0)</f>
        <v>0</v>
      </c>
      <c r="BJ149" s="18" t="s">
        <v>81</v>
      </c>
      <c r="BK149" s="250">
        <f>ROUND(I149*H149,2)</f>
        <v>0</v>
      </c>
      <c r="BL149" s="18" t="s">
        <v>134</v>
      </c>
      <c r="BM149" s="249" t="s">
        <v>170</v>
      </c>
    </row>
    <row r="150" s="13" customFormat="1">
      <c r="A150" s="13"/>
      <c r="B150" s="251"/>
      <c r="C150" s="252"/>
      <c r="D150" s="253" t="s">
        <v>136</v>
      </c>
      <c r="E150" s="254" t="s">
        <v>1</v>
      </c>
      <c r="F150" s="255" t="s">
        <v>153</v>
      </c>
      <c r="G150" s="252"/>
      <c r="H150" s="254" t="s">
        <v>1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1" t="s">
        <v>136</v>
      </c>
      <c r="AU150" s="261" t="s">
        <v>83</v>
      </c>
      <c r="AV150" s="13" t="s">
        <v>81</v>
      </c>
      <c r="AW150" s="13" t="s">
        <v>30</v>
      </c>
      <c r="AX150" s="13" t="s">
        <v>73</v>
      </c>
      <c r="AY150" s="261" t="s">
        <v>128</v>
      </c>
    </row>
    <row r="151" s="13" customFormat="1">
      <c r="A151" s="13"/>
      <c r="B151" s="251"/>
      <c r="C151" s="252"/>
      <c r="D151" s="253" t="s">
        <v>136</v>
      </c>
      <c r="E151" s="254" t="s">
        <v>1</v>
      </c>
      <c r="F151" s="255" t="s">
        <v>154</v>
      </c>
      <c r="G151" s="252"/>
      <c r="H151" s="254" t="s">
        <v>1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1" t="s">
        <v>136</v>
      </c>
      <c r="AU151" s="261" t="s">
        <v>83</v>
      </c>
      <c r="AV151" s="13" t="s">
        <v>81</v>
      </c>
      <c r="AW151" s="13" t="s">
        <v>30</v>
      </c>
      <c r="AX151" s="13" t="s">
        <v>73</v>
      </c>
      <c r="AY151" s="261" t="s">
        <v>128</v>
      </c>
    </row>
    <row r="152" s="13" customFormat="1">
      <c r="A152" s="13"/>
      <c r="B152" s="251"/>
      <c r="C152" s="252"/>
      <c r="D152" s="253" t="s">
        <v>136</v>
      </c>
      <c r="E152" s="254" t="s">
        <v>1</v>
      </c>
      <c r="F152" s="255" t="s">
        <v>171</v>
      </c>
      <c r="G152" s="252"/>
      <c r="H152" s="254" t="s">
        <v>1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136</v>
      </c>
      <c r="AU152" s="261" t="s">
        <v>83</v>
      </c>
      <c r="AV152" s="13" t="s">
        <v>81</v>
      </c>
      <c r="AW152" s="13" t="s">
        <v>30</v>
      </c>
      <c r="AX152" s="13" t="s">
        <v>73</v>
      </c>
      <c r="AY152" s="261" t="s">
        <v>128</v>
      </c>
    </row>
    <row r="153" s="14" customFormat="1">
      <c r="A153" s="14"/>
      <c r="B153" s="262"/>
      <c r="C153" s="263"/>
      <c r="D153" s="253" t="s">
        <v>136</v>
      </c>
      <c r="E153" s="264" t="s">
        <v>1</v>
      </c>
      <c r="F153" s="265" t="s">
        <v>172</v>
      </c>
      <c r="G153" s="263"/>
      <c r="H153" s="266">
        <v>6.1920000000000002</v>
      </c>
      <c r="I153" s="267"/>
      <c r="J153" s="263"/>
      <c r="K153" s="263"/>
      <c r="L153" s="268"/>
      <c r="M153" s="269"/>
      <c r="N153" s="270"/>
      <c r="O153" s="270"/>
      <c r="P153" s="270"/>
      <c r="Q153" s="270"/>
      <c r="R153" s="270"/>
      <c r="S153" s="270"/>
      <c r="T153" s="27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2" t="s">
        <v>136</v>
      </c>
      <c r="AU153" s="272" t="s">
        <v>83</v>
      </c>
      <c r="AV153" s="14" t="s">
        <v>83</v>
      </c>
      <c r="AW153" s="14" t="s">
        <v>30</v>
      </c>
      <c r="AX153" s="14" t="s">
        <v>73</v>
      </c>
      <c r="AY153" s="272" t="s">
        <v>128</v>
      </c>
    </row>
    <row r="154" s="13" customFormat="1">
      <c r="A154" s="13"/>
      <c r="B154" s="251"/>
      <c r="C154" s="252"/>
      <c r="D154" s="253" t="s">
        <v>136</v>
      </c>
      <c r="E154" s="254" t="s">
        <v>1</v>
      </c>
      <c r="F154" s="255" t="s">
        <v>173</v>
      </c>
      <c r="G154" s="252"/>
      <c r="H154" s="254" t="s">
        <v>1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1" t="s">
        <v>136</v>
      </c>
      <c r="AU154" s="261" t="s">
        <v>83</v>
      </c>
      <c r="AV154" s="13" t="s">
        <v>81</v>
      </c>
      <c r="AW154" s="13" t="s">
        <v>30</v>
      </c>
      <c r="AX154" s="13" t="s">
        <v>73</v>
      </c>
      <c r="AY154" s="261" t="s">
        <v>128</v>
      </c>
    </row>
    <row r="155" s="14" customFormat="1">
      <c r="A155" s="14"/>
      <c r="B155" s="262"/>
      <c r="C155" s="263"/>
      <c r="D155" s="253" t="s">
        <v>136</v>
      </c>
      <c r="E155" s="264" t="s">
        <v>1</v>
      </c>
      <c r="F155" s="265" t="s">
        <v>174</v>
      </c>
      <c r="G155" s="263"/>
      <c r="H155" s="266">
        <v>4.742</v>
      </c>
      <c r="I155" s="267"/>
      <c r="J155" s="263"/>
      <c r="K155" s="263"/>
      <c r="L155" s="268"/>
      <c r="M155" s="269"/>
      <c r="N155" s="270"/>
      <c r="O155" s="270"/>
      <c r="P155" s="270"/>
      <c r="Q155" s="270"/>
      <c r="R155" s="270"/>
      <c r="S155" s="270"/>
      <c r="T155" s="27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2" t="s">
        <v>136</v>
      </c>
      <c r="AU155" s="272" t="s">
        <v>83</v>
      </c>
      <c r="AV155" s="14" t="s">
        <v>83</v>
      </c>
      <c r="AW155" s="14" t="s">
        <v>30</v>
      </c>
      <c r="AX155" s="14" t="s">
        <v>73</v>
      </c>
      <c r="AY155" s="272" t="s">
        <v>128</v>
      </c>
    </row>
    <row r="156" s="13" customFormat="1">
      <c r="A156" s="13"/>
      <c r="B156" s="251"/>
      <c r="C156" s="252"/>
      <c r="D156" s="253" t="s">
        <v>136</v>
      </c>
      <c r="E156" s="254" t="s">
        <v>1</v>
      </c>
      <c r="F156" s="255" t="s">
        <v>155</v>
      </c>
      <c r="G156" s="252"/>
      <c r="H156" s="254" t="s">
        <v>1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136</v>
      </c>
      <c r="AU156" s="261" t="s">
        <v>83</v>
      </c>
      <c r="AV156" s="13" t="s">
        <v>81</v>
      </c>
      <c r="AW156" s="13" t="s">
        <v>30</v>
      </c>
      <c r="AX156" s="13" t="s">
        <v>73</v>
      </c>
      <c r="AY156" s="261" t="s">
        <v>128</v>
      </c>
    </row>
    <row r="157" s="14" customFormat="1">
      <c r="A157" s="14"/>
      <c r="B157" s="262"/>
      <c r="C157" s="263"/>
      <c r="D157" s="253" t="s">
        <v>136</v>
      </c>
      <c r="E157" s="264" t="s">
        <v>1</v>
      </c>
      <c r="F157" s="265" t="s">
        <v>175</v>
      </c>
      <c r="G157" s="263"/>
      <c r="H157" s="266">
        <v>22.134</v>
      </c>
      <c r="I157" s="267"/>
      <c r="J157" s="263"/>
      <c r="K157" s="263"/>
      <c r="L157" s="268"/>
      <c r="M157" s="269"/>
      <c r="N157" s="270"/>
      <c r="O157" s="270"/>
      <c r="P157" s="270"/>
      <c r="Q157" s="270"/>
      <c r="R157" s="270"/>
      <c r="S157" s="270"/>
      <c r="T157" s="27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2" t="s">
        <v>136</v>
      </c>
      <c r="AU157" s="272" t="s">
        <v>83</v>
      </c>
      <c r="AV157" s="14" t="s">
        <v>83</v>
      </c>
      <c r="AW157" s="14" t="s">
        <v>30</v>
      </c>
      <c r="AX157" s="14" t="s">
        <v>73</v>
      </c>
      <c r="AY157" s="272" t="s">
        <v>128</v>
      </c>
    </row>
    <row r="158" s="15" customFormat="1">
      <c r="A158" s="15"/>
      <c r="B158" s="273"/>
      <c r="C158" s="274"/>
      <c r="D158" s="253" t="s">
        <v>136</v>
      </c>
      <c r="E158" s="275" t="s">
        <v>1</v>
      </c>
      <c r="F158" s="276" t="s">
        <v>176</v>
      </c>
      <c r="G158" s="274"/>
      <c r="H158" s="277">
        <v>33.067999999999998</v>
      </c>
      <c r="I158" s="278"/>
      <c r="J158" s="274"/>
      <c r="K158" s="274"/>
      <c r="L158" s="279"/>
      <c r="M158" s="280"/>
      <c r="N158" s="281"/>
      <c r="O158" s="281"/>
      <c r="P158" s="281"/>
      <c r="Q158" s="281"/>
      <c r="R158" s="281"/>
      <c r="S158" s="281"/>
      <c r="T158" s="28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3" t="s">
        <v>136</v>
      </c>
      <c r="AU158" s="283" t="s">
        <v>83</v>
      </c>
      <c r="AV158" s="15" t="s">
        <v>134</v>
      </c>
      <c r="AW158" s="15" t="s">
        <v>30</v>
      </c>
      <c r="AX158" s="15" t="s">
        <v>81</v>
      </c>
      <c r="AY158" s="283" t="s">
        <v>128</v>
      </c>
    </row>
    <row r="159" s="2" customFormat="1" ht="16.5" customHeight="1">
      <c r="A159" s="39"/>
      <c r="B159" s="40"/>
      <c r="C159" s="237" t="s">
        <v>177</v>
      </c>
      <c r="D159" s="237" t="s">
        <v>130</v>
      </c>
      <c r="E159" s="238" t="s">
        <v>178</v>
      </c>
      <c r="F159" s="239" t="s">
        <v>179</v>
      </c>
      <c r="G159" s="240" t="s">
        <v>151</v>
      </c>
      <c r="H159" s="241">
        <v>64.774000000000001</v>
      </c>
      <c r="I159" s="242"/>
      <c r="J159" s="243">
        <f>ROUND(I159*H159,2)</f>
        <v>0</v>
      </c>
      <c r="K159" s="244"/>
      <c r="L159" s="45"/>
      <c r="M159" s="245" t="s">
        <v>1</v>
      </c>
      <c r="N159" s="246" t="s">
        <v>38</v>
      </c>
      <c r="O159" s="92"/>
      <c r="P159" s="247">
        <f>O159*H159</f>
        <v>0</v>
      </c>
      <c r="Q159" s="247">
        <v>0.00058</v>
      </c>
      <c r="R159" s="247">
        <f>Q159*H159</f>
        <v>0.037568919999999999</v>
      </c>
      <c r="S159" s="247">
        <v>0</v>
      </c>
      <c r="T159" s="24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9" t="s">
        <v>134</v>
      </c>
      <c r="AT159" s="249" t="s">
        <v>130</v>
      </c>
      <c r="AU159" s="249" t="s">
        <v>83</v>
      </c>
      <c r="AY159" s="18" t="s">
        <v>128</v>
      </c>
      <c r="BE159" s="250">
        <f>IF(N159="základní",J159,0)</f>
        <v>0</v>
      </c>
      <c r="BF159" s="250">
        <f>IF(N159="snížená",J159,0)</f>
        <v>0</v>
      </c>
      <c r="BG159" s="250">
        <f>IF(N159="zákl. přenesená",J159,0)</f>
        <v>0</v>
      </c>
      <c r="BH159" s="250">
        <f>IF(N159="sníž. přenesená",J159,0)</f>
        <v>0</v>
      </c>
      <c r="BI159" s="250">
        <f>IF(N159="nulová",J159,0)</f>
        <v>0</v>
      </c>
      <c r="BJ159" s="18" t="s">
        <v>81</v>
      </c>
      <c r="BK159" s="250">
        <f>ROUND(I159*H159,2)</f>
        <v>0</v>
      </c>
      <c r="BL159" s="18" t="s">
        <v>134</v>
      </c>
      <c r="BM159" s="249" t="s">
        <v>180</v>
      </c>
    </row>
    <row r="160" s="13" customFormat="1">
      <c r="A160" s="13"/>
      <c r="B160" s="251"/>
      <c r="C160" s="252"/>
      <c r="D160" s="253" t="s">
        <v>136</v>
      </c>
      <c r="E160" s="254" t="s">
        <v>1</v>
      </c>
      <c r="F160" s="255" t="s">
        <v>153</v>
      </c>
      <c r="G160" s="252"/>
      <c r="H160" s="254" t="s">
        <v>1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136</v>
      </c>
      <c r="AU160" s="261" t="s">
        <v>83</v>
      </c>
      <c r="AV160" s="13" t="s">
        <v>81</v>
      </c>
      <c r="AW160" s="13" t="s">
        <v>30</v>
      </c>
      <c r="AX160" s="13" t="s">
        <v>73</v>
      </c>
      <c r="AY160" s="261" t="s">
        <v>128</v>
      </c>
    </row>
    <row r="161" s="13" customFormat="1">
      <c r="A161" s="13"/>
      <c r="B161" s="251"/>
      <c r="C161" s="252"/>
      <c r="D161" s="253" t="s">
        <v>136</v>
      </c>
      <c r="E161" s="254" t="s">
        <v>1</v>
      </c>
      <c r="F161" s="255" t="s">
        <v>154</v>
      </c>
      <c r="G161" s="252"/>
      <c r="H161" s="254" t="s">
        <v>1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136</v>
      </c>
      <c r="AU161" s="261" t="s">
        <v>83</v>
      </c>
      <c r="AV161" s="13" t="s">
        <v>81</v>
      </c>
      <c r="AW161" s="13" t="s">
        <v>30</v>
      </c>
      <c r="AX161" s="13" t="s">
        <v>73</v>
      </c>
      <c r="AY161" s="261" t="s">
        <v>128</v>
      </c>
    </row>
    <row r="162" s="13" customFormat="1">
      <c r="A162" s="13"/>
      <c r="B162" s="251"/>
      <c r="C162" s="252"/>
      <c r="D162" s="253" t="s">
        <v>136</v>
      </c>
      <c r="E162" s="254" t="s">
        <v>1</v>
      </c>
      <c r="F162" s="255" t="s">
        <v>171</v>
      </c>
      <c r="G162" s="252"/>
      <c r="H162" s="254" t="s">
        <v>1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1" t="s">
        <v>136</v>
      </c>
      <c r="AU162" s="261" t="s">
        <v>83</v>
      </c>
      <c r="AV162" s="13" t="s">
        <v>81</v>
      </c>
      <c r="AW162" s="13" t="s">
        <v>30</v>
      </c>
      <c r="AX162" s="13" t="s">
        <v>73</v>
      </c>
      <c r="AY162" s="261" t="s">
        <v>128</v>
      </c>
    </row>
    <row r="163" s="14" customFormat="1">
      <c r="A163" s="14"/>
      <c r="B163" s="262"/>
      <c r="C163" s="263"/>
      <c r="D163" s="253" t="s">
        <v>136</v>
      </c>
      <c r="E163" s="264" t="s">
        <v>1</v>
      </c>
      <c r="F163" s="265" t="s">
        <v>181</v>
      </c>
      <c r="G163" s="263"/>
      <c r="H163" s="266">
        <v>13.92</v>
      </c>
      <c r="I163" s="267"/>
      <c r="J163" s="263"/>
      <c r="K163" s="263"/>
      <c r="L163" s="268"/>
      <c r="M163" s="269"/>
      <c r="N163" s="270"/>
      <c r="O163" s="270"/>
      <c r="P163" s="270"/>
      <c r="Q163" s="270"/>
      <c r="R163" s="270"/>
      <c r="S163" s="270"/>
      <c r="T163" s="27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2" t="s">
        <v>136</v>
      </c>
      <c r="AU163" s="272" t="s">
        <v>83</v>
      </c>
      <c r="AV163" s="14" t="s">
        <v>83</v>
      </c>
      <c r="AW163" s="14" t="s">
        <v>30</v>
      </c>
      <c r="AX163" s="14" t="s">
        <v>73</v>
      </c>
      <c r="AY163" s="272" t="s">
        <v>128</v>
      </c>
    </row>
    <row r="164" s="13" customFormat="1">
      <c r="A164" s="13"/>
      <c r="B164" s="251"/>
      <c r="C164" s="252"/>
      <c r="D164" s="253" t="s">
        <v>136</v>
      </c>
      <c r="E164" s="254" t="s">
        <v>1</v>
      </c>
      <c r="F164" s="255" t="s">
        <v>173</v>
      </c>
      <c r="G164" s="252"/>
      <c r="H164" s="254" t="s">
        <v>1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136</v>
      </c>
      <c r="AU164" s="261" t="s">
        <v>83</v>
      </c>
      <c r="AV164" s="13" t="s">
        <v>81</v>
      </c>
      <c r="AW164" s="13" t="s">
        <v>30</v>
      </c>
      <c r="AX164" s="13" t="s">
        <v>73</v>
      </c>
      <c r="AY164" s="261" t="s">
        <v>128</v>
      </c>
    </row>
    <row r="165" s="14" customFormat="1">
      <c r="A165" s="14"/>
      <c r="B165" s="262"/>
      <c r="C165" s="263"/>
      <c r="D165" s="253" t="s">
        <v>136</v>
      </c>
      <c r="E165" s="264" t="s">
        <v>1</v>
      </c>
      <c r="F165" s="265" t="s">
        <v>182</v>
      </c>
      <c r="G165" s="263"/>
      <c r="H165" s="266">
        <v>9.2040000000000006</v>
      </c>
      <c r="I165" s="267"/>
      <c r="J165" s="263"/>
      <c r="K165" s="263"/>
      <c r="L165" s="268"/>
      <c r="M165" s="269"/>
      <c r="N165" s="270"/>
      <c r="O165" s="270"/>
      <c r="P165" s="270"/>
      <c r="Q165" s="270"/>
      <c r="R165" s="270"/>
      <c r="S165" s="270"/>
      <c r="T165" s="27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2" t="s">
        <v>136</v>
      </c>
      <c r="AU165" s="272" t="s">
        <v>83</v>
      </c>
      <c r="AV165" s="14" t="s">
        <v>83</v>
      </c>
      <c r="AW165" s="14" t="s">
        <v>30</v>
      </c>
      <c r="AX165" s="14" t="s">
        <v>73</v>
      </c>
      <c r="AY165" s="272" t="s">
        <v>128</v>
      </c>
    </row>
    <row r="166" s="13" customFormat="1">
      <c r="A166" s="13"/>
      <c r="B166" s="251"/>
      <c r="C166" s="252"/>
      <c r="D166" s="253" t="s">
        <v>136</v>
      </c>
      <c r="E166" s="254" t="s">
        <v>1</v>
      </c>
      <c r="F166" s="255" t="s">
        <v>155</v>
      </c>
      <c r="G166" s="252"/>
      <c r="H166" s="254" t="s">
        <v>1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1" t="s">
        <v>136</v>
      </c>
      <c r="AU166" s="261" t="s">
        <v>83</v>
      </c>
      <c r="AV166" s="13" t="s">
        <v>81</v>
      </c>
      <c r="AW166" s="13" t="s">
        <v>30</v>
      </c>
      <c r="AX166" s="13" t="s">
        <v>73</v>
      </c>
      <c r="AY166" s="261" t="s">
        <v>128</v>
      </c>
    </row>
    <row r="167" s="14" customFormat="1">
      <c r="A167" s="14"/>
      <c r="B167" s="262"/>
      <c r="C167" s="263"/>
      <c r="D167" s="253" t="s">
        <v>136</v>
      </c>
      <c r="E167" s="264" t="s">
        <v>1</v>
      </c>
      <c r="F167" s="265" t="s">
        <v>183</v>
      </c>
      <c r="G167" s="263"/>
      <c r="H167" s="266">
        <v>41.649999999999999</v>
      </c>
      <c r="I167" s="267"/>
      <c r="J167" s="263"/>
      <c r="K167" s="263"/>
      <c r="L167" s="268"/>
      <c r="M167" s="269"/>
      <c r="N167" s="270"/>
      <c r="O167" s="270"/>
      <c r="P167" s="270"/>
      <c r="Q167" s="270"/>
      <c r="R167" s="270"/>
      <c r="S167" s="270"/>
      <c r="T167" s="27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2" t="s">
        <v>136</v>
      </c>
      <c r="AU167" s="272" t="s">
        <v>83</v>
      </c>
      <c r="AV167" s="14" t="s">
        <v>83</v>
      </c>
      <c r="AW167" s="14" t="s">
        <v>30</v>
      </c>
      <c r="AX167" s="14" t="s">
        <v>73</v>
      </c>
      <c r="AY167" s="272" t="s">
        <v>128</v>
      </c>
    </row>
    <row r="168" s="15" customFormat="1">
      <c r="A168" s="15"/>
      <c r="B168" s="273"/>
      <c r="C168" s="274"/>
      <c r="D168" s="253" t="s">
        <v>136</v>
      </c>
      <c r="E168" s="275" t="s">
        <v>1</v>
      </c>
      <c r="F168" s="276" t="s">
        <v>176</v>
      </c>
      <c r="G168" s="274"/>
      <c r="H168" s="277">
        <v>64.774000000000001</v>
      </c>
      <c r="I168" s="278"/>
      <c r="J168" s="274"/>
      <c r="K168" s="274"/>
      <c r="L168" s="279"/>
      <c r="M168" s="280"/>
      <c r="N168" s="281"/>
      <c r="O168" s="281"/>
      <c r="P168" s="281"/>
      <c r="Q168" s="281"/>
      <c r="R168" s="281"/>
      <c r="S168" s="281"/>
      <c r="T168" s="282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3" t="s">
        <v>136</v>
      </c>
      <c r="AU168" s="283" t="s">
        <v>83</v>
      </c>
      <c r="AV168" s="15" t="s">
        <v>134</v>
      </c>
      <c r="AW168" s="15" t="s">
        <v>30</v>
      </c>
      <c r="AX168" s="15" t="s">
        <v>81</v>
      </c>
      <c r="AY168" s="283" t="s">
        <v>128</v>
      </c>
    </row>
    <row r="169" s="2" customFormat="1" ht="16.5" customHeight="1">
      <c r="A169" s="39"/>
      <c r="B169" s="40"/>
      <c r="C169" s="237" t="s">
        <v>184</v>
      </c>
      <c r="D169" s="237" t="s">
        <v>130</v>
      </c>
      <c r="E169" s="238" t="s">
        <v>185</v>
      </c>
      <c r="F169" s="239" t="s">
        <v>186</v>
      </c>
      <c r="G169" s="240" t="s">
        <v>151</v>
      </c>
      <c r="H169" s="241">
        <v>64.774000000000001</v>
      </c>
      <c r="I169" s="242"/>
      <c r="J169" s="243">
        <f>ROUND(I169*H169,2)</f>
        <v>0</v>
      </c>
      <c r="K169" s="244"/>
      <c r="L169" s="45"/>
      <c r="M169" s="245" t="s">
        <v>1</v>
      </c>
      <c r="N169" s="246" t="s">
        <v>38</v>
      </c>
      <c r="O169" s="92"/>
      <c r="P169" s="247">
        <f>O169*H169</f>
        <v>0</v>
      </c>
      <c r="Q169" s="247">
        <v>0</v>
      </c>
      <c r="R169" s="247">
        <f>Q169*H169</f>
        <v>0</v>
      </c>
      <c r="S169" s="247">
        <v>0</v>
      </c>
      <c r="T169" s="24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9" t="s">
        <v>134</v>
      </c>
      <c r="AT169" s="249" t="s">
        <v>130</v>
      </c>
      <c r="AU169" s="249" t="s">
        <v>83</v>
      </c>
      <c r="AY169" s="18" t="s">
        <v>128</v>
      </c>
      <c r="BE169" s="250">
        <f>IF(N169="základní",J169,0)</f>
        <v>0</v>
      </c>
      <c r="BF169" s="250">
        <f>IF(N169="snížená",J169,0)</f>
        <v>0</v>
      </c>
      <c r="BG169" s="250">
        <f>IF(N169="zákl. přenesená",J169,0)</f>
        <v>0</v>
      </c>
      <c r="BH169" s="250">
        <f>IF(N169="sníž. přenesená",J169,0)</f>
        <v>0</v>
      </c>
      <c r="BI169" s="250">
        <f>IF(N169="nulová",J169,0)</f>
        <v>0</v>
      </c>
      <c r="BJ169" s="18" t="s">
        <v>81</v>
      </c>
      <c r="BK169" s="250">
        <f>ROUND(I169*H169,2)</f>
        <v>0</v>
      </c>
      <c r="BL169" s="18" t="s">
        <v>134</v>
      </c>
      <c r="BM169" s="249" t="s">
        <v>187</v>
      </c>
    </row>
    <row r="170" s="2" customFormat="1" ht="21.75" customHeight="1">
      <c r="A170" s="39"/>
      <c r="B170" s="40"/>
      <c r="C170" s="237" t="s">
        <v>188</v>
      </c>
      <c r="D170" s="237" t="s">
        <v>130</v>
      </c>
      <c r="E170" s="238" t="s">
        <v>189</v>
      </c>
      <c r="F170" s="239" t="s">
        <v>190</v>
      </c>
      <c r="G170" s="240" t="s">
        <v>160</v>
      </c>
      <c r="H170" s="241">
        <v>25.346</v>
      </c>
      <c r="I170" s="242"/>
      <c r="J170" s="243">
        <f>ROUND(I170*H170,2)</f>
        <v>0</v>
      </c>
      <c r="K170" s="244"/>
      <c r="L170" s="45"/>
      <c r="M170" s="245" t="s">
        <v>1</v>
      </c>
      <c r="N170" s="246" t="s">
        <v>38</v>
      </c>
      <c r="O170" s="92"/>
      <c r="P170" s="247">
        <f>O170*H170</f>
        <v>0</v>
      </c>
      <c r="Q170" s="247">
        <v>0</v>
      </c>
      <c r="R170" s="247">
        <f>Q170*H170</f>
        <v>0</v>
      </c>
      <c r="S170" s="247">
        <v>0</v>
      </c>
      <c r="T170" s="24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9" t="s">
        <v>134</v>
      </c>
      <c r="AT170" s="249" t="s">
        <v>130</v>
      </c>
      <c r="AU170" s="249" t="s">
        <v>83</v>
      </c>
      <c r="AY170" s="18" t="s">
        <v>128</v>
      </c>
      <c r="BE170" s="250">
        <f>IF(N170="základní",J170,0)</f>
        <v>0</v>
      </c>
      <c r="BF170" s="250">
        <f>IF(N170="snížená",J170,0)</f>
        <v>0</v>
      </c>
      <c r="BG170" s="250">
        <f>IF(N170="zákl. přenesená",J170,0)</f>
        <v>0</v>
      </c>
      <c r="BH170" s="250">
        <f>IF(N170="sníž. přenesená",J170,0)</f>
        <v>0</v>
      </c>
      <c r="BI170" s="250">
        <f>IF(N170="nulová",J170,0)</f>
        <v>0</v>
      </c>
      <c r="BJ170" s="18" t="s">
        <v>81</v>
      </c>
      <c r="BK170" s="250">
        <f>ROUND(I170*H170,2)</f>
        <v>0</v>
      </c>
      <c r="BL170" s="18" t="s">
        <v>134</v>
      </c>
      <c r="BM170" s="249" t="s">
        <v>191</v>
      </c>
    </row>
    <row r="171" s="13" customFormat="1">
      <c r="A171" s="13"/>
      <c r="B171" s="251"/>
      <c r="C171" s="252"/>
      <c r="D171" s="253" t="s">
        <v>136</v>
      </c>
      <c r="E171" s="254" t="s">
        <v>1</v>
      </c>
      <c r="F171" s="255" t="s">
        <v>192</v>
      </c>
      <c r="G171" s="252"/>
      <c r="H171" s="254" t="s">
        <v>1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1" t="s">
        <v>136</v>
      </c>
      <c r="AU171" s="261" t="s">
        <v>83</v>
      </c>
      <c r="AV171" s="13" t="s">
        <v>81</v>
      </c>
      <c r="AW171" s="13" t="s">
        <v>30</v>
      </c>
      <c r="AX171" s="13" t="s">
        <v>73</v>
      </c>
      <c r="AY171" s="261" t="s">
        <v>128</v>
      </c>
    </row>
    <row r="172" s="14" customFormat="1">
      <c r="A172" s="14"/>
      <c r="B172" s="262"/>
      <c r="C172" s="263"/>
      <c r="D172" s="253" t="s">
        <v>136</v>
      </c>
      <c r="E172" s="264" t="s">
        <v>1</v>
      </c>
      <c r="F172" s="265" t="s">
        <v>193</v>
      </c>
      <c r="G172" s="263"/>
      <c r="H172" s="266">
        <v>33.067999999999998</v>
      </c>
      <c r="I172" s="267"/>
      <c r="J172" s="263"/>
      <c r="K172" s="263"/>
      <c r="L172" s="268"/>
      <c r="M172" s="269"/>
      <c r="N172" s="270"/>
      <c r="O172" s="270"/>
      <c r="P172" s="270"/>
      <c r="Q172" s="270"/>
      <c r="R172" s="270"/>
      <c r="S172" s="270"/>
      <c r="T172" s="27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2" t="s">
        <v>136</v>
      </c>
      <c r="AU172" s="272" t="s">
        <v>83</v>
      </c>
      <c r="AV172" s="14" t="s">
        <v>83</v>
      </c>
      <c r="AW172" s="14" t="s">
        <v>30</v>
      </c>
      <c r="AX172" s="14" t="s">
        <v>73</v>
      </c>
      <c r="AY172" s="272" t="s">
        <v>128</v>
      </c>
    </row>
    <row r="173" s="13" customFormat="1">
      <c r="A173" s="13"/>
      <c r="B173" s="251"/>
      <c r="C173" s="252"/>
      <c r="D173" s="253" t="s">
        <v>136</v>
      </c>
      <c r="E173" s="254" t="s">
        <v>1</v>
      </c>
      <c r="F173" s="255" t="s">
        <v>194</v>
      </c>
      <c r="G173" s="252"/>
      <c r="H173" s="254" t="s">
        <v>1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1" t="s">
        <v>136</v>
      </c>
      <c r="AU173" s="261" t="s">
        <v>83</v>
      </c>
      <c r="AV173" s="13" t="s">
        <v>81</v>
      </c>
      <c r="AW173" s="13" t="s">
        <v>30</v>
      </c>
      <c r="AX173" s="13" t="s">
        <v>73</v>
      </c>
      <c r="AY173" s="261" t="s">
        <v>128</v>
      </c>
    </row>
    <row r="174" s="14" customFormat="1">
      <c r="A174" s="14"/>
      <c r="B174" s="262"/>
      <c r="C174" s="263"/>
      <c r="D174" s="253" t="s">
        <v>136</v>
      </c>
      <c r="E174" s="264" t="s">
        <v>1</v>
      </c>
      <c r="F174" s="265" t="s">
        <v>195</v>
      </c>
      <c r="G174" s="263"/>
      <c r="H174" s="266">
        <v>-7.7220000000000004</v>
      </c>
      <c r="I174" s="267"/>
      <c r="J174" s="263"/>
      <c r="K174" s="263"/>
      <c r="L174" s="268"/>
      <c r="M174" s="269"/>
      <c r="N174" s="270"/>
      <c r="O174" s="270"/>
      <c r="P174" s="270"/>
      <c r="Q174" s="270"/>
      <c r="R174" s="270"/>
      <c r="S174" s="270"/>
      <c r="T174" s="27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2" t="s">
        <v>136</v>
      </c>
      <c r="AU174" s="272" t="s">
        <v>83</v>
      </c>
      <c r="AV174" s="14" t="s">
        <v>83</v>
      </c>
      <c r="AW174" s="14" t="s">
        <v>30</v>
      </c>
      <c r="AX174" s="14" t="s">
        <v>73</v>
      </c>
      <c r="AY174" s="272" t="s">
        <v>128</v>
      </c>
    </row>
    <row r="175" s="15" customFormat="1">
      <c r="A175" s="15"/>
      <c r="B175" s="273"/>
      <c r="C175" s="274"/>
      <c r="D175" s="253" t="s">
        <v>136</v>
      </c>
      <c r="E175" s="275" t="s">
        <v>1</v>
      </c>
      <c r="F175" s="276" t="s">
        <v>176</v>
      </c>
      <c r="G175" s="274"/>
      <c r="H175" s="277">
        <v>25.345999999999997</v>
      </c>
      <c r="I175" s="278"/>
      <c r="J175" s="274"/>
      <c r="K175" s="274"/>
      <c r="L175" s="279"/>
      <c r="M175" s="280"/>
      <c r="N175" s="281"/>
      <c r="O175" s="281"/>
      <c r="P175" s="281"/>
      <c r="Q175" s="281"/>
      <c r="R175" s="281"/>
      <c r="S175" s="281"/>
      <c r="T175" s="282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3" t="s">
        <v>136</v>
      </c>
      <c r="AU175" s="283" t="s">
        <v>83</v>
      </c>
      <c r="AV175" s="15" t="s">
        <v>134</v>
      </c>
      <c r="AW175" s="15" t="s">
        <v>30</v>
      </c>
      <c r="AX175" s="15" t="s">
        <v>81</v>
      </c>
      <c r="AY175" s="283" t="s">
        <v>128</v>
      </c>
    </row>
    <row r="176" s="2" customFormat="1" ht="21.75" customHeight="1">
      <c r="A176" s="39"/>
      <c r="B176" s="40"/>
      <c r="C176" s="237" t="s">
        <v>196</v>
      </c>
      <c r="D176" s="237" t="s">
        <v>130</v>
      </c>
      <c r="E176" s="238" t="s">
        <v>197</v>
      </c>
      <c r="F176" s="239" t="s">
        <v>198</v>
      </c>
      <c r="G176" s="240" t="s">
        <v>199</v>
      </c>
      <c r="H176" s="241">
        <v>50.692</v>
      </c>
      <c r="I176" s="242"/>
      <c r="J176" s="243">
        <f>ROUND(I176*H176,2)</f>
        <v>0</v>
      </c>
      <c r="K176" s="244"/>
      <c r="L176" s="45"/>
      <c r="M176" s="245" t="s">
        <v>1</v>
      </c>
      <c r="N176" s="246" t="s">
        <v>38</v>
      </c>
      <c r="O176" s="92"/>
      <c r="P176" s="247">
        <f>O176*H176</f>
        <v>0</v>
      </c>
      <c r="Q176" s="247">
        <v>0</v>
      </c>
      <c r="R176" s="247">
        <f>Q176*H176</f>
        <v>0</v>
      </c>
      <c r="S176" s="247">
        <v>0</v>
      </c>
      <c r="T176" s="24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9" t="s">
        <v>134</v>
      </c>
      <c r="AT176" s="249" t="s">
        <v>130</v>
      </c>
      <c r="AU176" s="249" t="s">
        <v>83</v>
      </c>
      <c r="AY176" s="18" t="s">
        <v>128</v>
      </c>
      <c r="BE176" s="250">
        <f>IF(N176="základní",J176,0)</f>
        <v>0</v>
      </c>
      <c r="BF176" s="250">
        <f>IF(N176="snížená",J176,0)</f>
        <v>0</v>
      </c>
      <c r="BG176" s="250">
        <f>IF(N176="zákl. přenesená",J176,0)</f>
        <v>0</v>
      </c>
      <c r="BH176" s="250">
        <f>IF(N176="sníž. přenesená",J176,0)</f>
        <v>0</v>
      </c>
      <c r="BI176" s="250">
        <f>IF(N176="nulová",J176,0)</f>
        <v>0</v>
      </c>
      <c r="BJ176" s="18" t="s">
        <v>81</v>
      </c>
      <c r="BK176" s="250">
        <f>ROUND(I176*H176,2)</f>
        <v>0</v>
      </c>
      <c r="BL176" s="18" t="s">
        <v>134</v>
      </c>
      <c r="BM176" s="249" t="s">
        <v>200</v>
      </c>
    </row>
    <row r="177" s="14" customFormat="1">
      <c r="A177" s="14"/>
      <c r="B177" s="262"/>
      <c r="C177" s="263"/>
      <c r="D177" s="253" t="s">
        <v>136</v>
      </c>
      <c r="E177" s="264" t="s">
        <v>1</v>
      </c>
      <c r="F177" s="265" t="s">
        <v>201</v>
      </c>
      <c r="G177" s="263"/>
      <c r="H177" s="266">
        <v>50.692</v>
      </c>
      <c r="I177" s="267"/>
      <c r="J177" s="263"/>
      <c r="K177" s="263"/>
      <c r="L177" s="268"/>
      <c r="M177" s="269"/>
      <c r="N177" s="270"/>
      <c r="O177" s="270"/>
      <c r="P177" s="270"/>
      <c r="Q177" s="270"/>
      <c r="R177" s="270"/>
      <c r="S177" s="270"/>
      <c r="T177" s="27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2" t="s">
        <v>136</v>
      </c>
      <c r="AU177" s="272" t="s">
        <v>83</v>
      </c>
      <c r="AV177" s="14" t="s">
        <v>83</v>
      </c>
      <c r="AW177" s="14" t="s">
        <v>30</v>
      </c>
      <c r="AX177" s="14" t="s">
        <v>81</v>
      </c>
      <c r="AY177" s="272" t="s">
        <v>128</v>
      </c>
    </row>
    <row r="178" s="2" customFormat="1" ht="21.75" customHeight="1">
      <c r="A178" s="39"/>
      <c r="B178" s="40"/>
      <c r="C178" s="237" t="s">
        <v>202</v>
      </c>
      <c r="D178" s="237" t="s">
        <v>130</v>
      </c>
      <c r="E178" s="238" t="s">
        <v>203</v>
      </c>
      <c r="F178" s="239" t="s">
        <v>204</v>
      </c>
      <c r="G178" s="240" t="s">
        <v>160</v>
      </c>
      <c r="H178" s="241">
        <v>19.646999999999998</v>
      </c>
      <c r="I178" s="242"/>
      <c r="J178" s="243">
        <f>ROUND(I178*H178,2)</f>
        <v>0</v>
      </c>
      <c r="K178" s="244"/>
      <c r="L178" s="45"/>
      <c r="M178" s="245" t="s">
        <v>1</v>
      </c>
      <c r="N178" s="246" t="s">
        <v>38</v>
      </c>
      <c r="O178" s="92"/>
      <c r="P178" s="247">
        <f>O178*H178</f>
        <v>0</v>
      </c>
      <c r="Q178" s="247">
        <v>0</v>
      </c>
      <c r="R178" s="247">
        <f>Q178*H178</f>
        <v>0</v>
      </c>
      <c r="S178" s="247">
        <v>0</v>
      </c>
      <c r="T178" s="24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9" t="s">
        <v>134</v>
      </c>
      <c r="AT178" s="249" t="s">
        <v>130</v>
      </c>
      <c r="AU178" s="249" t="s">
        <v>83</v>
      </c>
      <c r="AY178" s="18" t="s">
        <v>128</v>
      </c>
      <c r="BE178" s="250">
        <f>IF(N178="základní",J178,0)</f>
        <v>0</v>
      </c>
      <c r="BF178" s="250">
        <f>IF(N178="snížená",J178,0)</f>
        <v>0</v>
      </c>
      <c r="BG178" s="250">
        <f>IF(N178="zákl. přenesená",J178,0)</f>
        <v>0</v>
      </c>
      <c r="BH178" s="250">
        <f>IF(N178="sníž. přenesená",J178,0)</f>
        <v>0</v>
      </c>
      <c r="BI178" s="250">
        <f>IF(N178="nulová",J178,0)</f>
        <v>0</v>
      </c>
      <c r="BJ178" s="18" t="s">
        <v>81</v>
      </c>
      <c r="BK178" s="250">
        <f>ROUND(I178*H178,2)</f>
        <v>0</v>
      </c>
      <c r="BL178" s="18" t="s">
        <v>134</v>
      </c>
      <c r="BM178" s="249" t="s">
        <v>205</v>
      </c>
    </row>
    <row r="179" s="13" customFormat="1">
      <c r="A179" s="13"/>
      <c r="B179" s="251"/>
      <c r="C179" s="252"/>
      <c r="D179" s="253" t="s">
        <v>136</v>
      </c>
      <c r="E179" s="254" t="s">
        <v>1</v>
      </c>
      <c r="F179" s="255" t="s">
        <v>206</v>
      </c>
      <c r="G179" s="252"/>
      <c r="H179" s="254" t="s">
        <v>1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1" t="s">
        <v>136</v>
      </c>
      <c r="AU179" s="261" t="s">
        <v>83</v>
      </c>
      <c r="AV179" s="13" t="s">
        <v>81</v>
      </c>
      <c r="AW179" s="13" t="s">
        <v>30</v>
      </c>
      <c r="AX179" s="13" t="s">
        <v>73</v>
      </c>
      <c r="AY179" s="261" t="s">
        <v>128</v>
      </c>
    </row>
    <row r="180" s="13" customFormat="1">
      <c r="A180" s="13"/>
      <c r="B180" s="251"/>
      <c r="C180" s="252"/>
      <c r="D180" s="253" t="s">
        <v>136</v>
      </c>
      <c r="E180" s="254" t="s">
        <v>1</v>
      </c>
      <c r="F180" s="255" t="s">
        <v>207</v>
      </c>
      <c r="G180" s="252"/>
      <c r="H180" s="254" t="s">
        <v>1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1" t="s">
        <v>136</v>
      </c>
      <c r="AU180" s="261" t="s">
        <v>83</v>
      </c>
      <c r="AV180" s="13" t="s">
        <v>81</v>
      </c>
      <c r="AW180" s="13" t="s">
        <v>30</v>
      </c>
      <c r="AX180" s="13" t="s">
        <v>73</v>
      </c>
      <c r="AY180" s="261" t="s">
        <v>128</v>
      </c>
    </row>
    <row r="181" s="13" customFormat="1">
      <c r="A181" s="13"/>
      <c r="B181" s="251"/>
      <c r="C181" s="252"/>
      <c r="D181" s="253" t="s">
        <v>136</v>
      </c>
      <c r="E181" s="254" t="s">
        <v>1</v>
      </c>
      <c r="F181" s="255" t="s">
        <v>154</v>
      </c>
      <c r="G181" s="252"/>
      <c r="H181" s="254" t="s">
        <v>1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1" t="s">
        <v>136</v>
      </c>
      <c r="AU181" s="261" t="s">
        <v>83</v>
      </c>
      <c r="AV181" s="13" t="s">
        <v>81</v>
      </c>
      <c r="AW181" s="13" t="s">
        <v>30</v>
      </c>
      <c r="AX181" s="13" t="s">
        <v>73</v>
      </c>
      <c r="AY181" s="261" t="s">
        <v>128</v>
      </c>
    </row>
    <row r="182" s="13" customFormat="1">
      <c r="A182" s="13"/>
      <c r="B182" s="251"/>
      <c r="C182" s="252"/>
      <c r="D182" s="253" t="s">
        <v>136</v>
      </c>
      <c r="E182" s="254" t="s">
        <v>1</v>
      </c>
      <c r="F182" s="255" t="s">
        <v>208</v>
      </c>
      <c r="G182" s="252"/>
      <c r="H182" s="254" t="s">
        <v>1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136</v>
      </c>
      <c r="AU182" s="261" t="s">
        <v>83</v>
      </c>
      <c r="AV182" s="13" t="s">
        <v>81</v>
      </c>
      <c r="AW182" s="13" t="s">
        <v>30</v>
      </c>
      <c r="AX182" s="13" t="s">
        <v>73</v>
      </c>
      <c r="AY182" s="261" t="s">
        <v>128</v>
      </c>
    </row>
    <row r="183" s="13" customFormat="1">
      <c r="A183" s="13"/>
      <c r="B183" s="251"/>
      <c r="C183" s="252"/>
      <c r="D183" s="253" t="s">
        <v>136</v>
      </c>
      <c r="E183" s="254" t="s">
        <v>1</v>
      </c>
      <c r="F183" s="255" t="s">
        <v>171</v>
      </c>
      <c r="G183" s="252"/>
      <c r="H183" s="254" t="s">
        <v>1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1" t="s">
        <v>136</v>
      </c>
      <c r="AU183" s="261" t="s">
        <v>83</v>
      </c>
      <c r="AV183" s="13" t="s">
        <v>81</v>
      </c>
      <c r="AW183" s="13" t="s">
        <v>30</v>
      </c>
      <c r="AX183" s="13" t="s">
        <v>73</v>
      </c>
      <c r="AY183" s="261" t="s">
        <v>128</v>
      </c>
    </row>
    <row r="184" s="14" customFormat="1">
      <c r="A184" s="14"/>
      <c r="B184" s="262"/>
      <c r="C184" s="263"/>
      <c r="D184" s="253" t="s">
        <v>136</v>
      </c>
      <c r="E184" s="264" t="s">
        <v>1</v>
      </c>
      <c r="F184" s="265" t="s">
        <v>209</v>
      </c>
      <c r="G184" s="263"/>
      <c r="H184" s="266">
        <v>2.7839999999999998</v>
      </c>
      <c r="I184" s="267"/>
      <c r="J184" s="263"/>
      <c r="K184" s="263"/>
      <c r="L184" s="268"/>
      <c r="M184" s="269"/>
      <c r="N184" s="270"/>
      <c r="O184" s="270"/>
      <c r="P184" s="270"/>
      <c r="Q184" s="270"/>
      <c r="R184" s="270"/>
      <c r="S184" s="270"/>
      <c r="T184" s="27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2" t="s">
        <v>136</v>
      </c>
      <c r="AU184" s="272" t="s">
        <v>83</v>
      </c>
      <c r="AV184" s="14" t="s">
        <v>83</v>
      </c>
      <c r="AW184" s="14" t="s">
        <v>30</v>
      </c>
      <c r="AX184" s="14" t="s">
        <v>73</v>
      </c>
      <c r="AY184" s="272" t="s">
        <v>128</v>
      </c>
    </row>
    <row r="185" s="13" customFormat="1">
      <c r="A185" s="13"/>
      <c r="B185" s="251"/>
      <c r="C185" s="252"/>
      <c r="D185" s="253" t="s">
        <v>136</v>
      </c>
      <c r="E185" s="254" t="s">
        <v>1</v>
      </c>
      <c r="F185" s="255" t="s">
        <v>155</v>
      </c>
      <c r="G185" s="252"/>
      <c r="H185" s="254" t="s">
        <v>1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136</v>
      </c>
      <c r="AU185" s="261" t="s">
        <v>83</v>
      </c>
      <c r="AV185" s="13" t="s">
        <v>81</v>
      </c>
      <c r="AW185" s="13" t="s">
        <v>30</v>
      </c>
      <c r="AX185" s="13" t="s">
        <v>73</v>
      </c>
      <c r="AY185" s="261" t="s">
        <v>128</v>
      </c>
    </row>
    <row r="186" s="14" customFormat="1">
      <c r="A186" s="14"/>
      <c r="B186" s="262"/>
      <c r="C186" s="263"/>
      <c r="D186" s="253" t="s">
        <v>136</v>
      </c>
      <c r="E186" s="264" t="s">
        <v>1</v>
      </c>
      <c r="F186" s="265" t="s">
        <v>210</v>
      </c>
      <c r="G186" s="263"/>
      <c r="H186" s="266">
        <v>1.454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2" t="s">
        <v>136</v>
      </c>
      <c r="AU186" s="272" t="s">
        <v>83</v>
      </c>
      <c r="AV186" s="14" t="s">
        <v>83</v>
      </c>
      <c r="AW186" s="14" t="s">
        <v>30</v>
      </c>
      <c r="AX186" s="14" t="s">
        <v>73</v>
      </c>
      <c r="AY186" s="272" t="s">
        <v>128</v>
      </c>
    </row>
    <row r="187" s="14" customFormat="1">
      <c r="A187" s="14"/>
      <c r="B187" s="262"/>
      <c r="C187" s="263"/>
      <c r="D187" s="253" t="s">
        <v>136</v>
      </c>
      <c r="E187" s="264" t="s">
        <v>1</v>
      </c>
      <c r="F187" s="265" t="s">
        <v>211</v>
      </c>
      <c r="G187" s="263"/>
      <c r="H187" s="266">
        <v>1.454</v>
      </c>
      <c r="I187" s="267"/>
      <c r="J187" s="263"/>
      <c r="K187" s="263"/>
      <c r="L187" s="268"/>
      <c r="M187" s="269"/>
      <c r="N187" s="270"/>
      <c r="O187" s="270"/>
      <c r="P187" s="270"/>
      <c r="Q187" s="270"/>
      <c r="R187" s="270"/>
      <c r="S187" s="270"/>
      <c r="T187" s="27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2" t="s">
        <v>136</v>
      </c>
      <c r="AU187" s="272" t="s">
        <v>83</v>
      </c>
      <c r="AV187" s="14" t="s">
        <v>83</v>
      </c>
      <c r="AW187" s="14" t="s">
        <v>30</v>
      </c>
      <c r="AX187" s="14" t="s">
        <v>73</v>
      </c>
      <c r="AY187" s="272" t="s">
        <v>128</v>
      </c>
    </row>
    <row r="188" s="13" customFormat="1">
      <c r="A188" s="13"/>
      <c r="B188" s="251"/>
      <c r="C188" s="252"/>
      <c r="D188" s="253" t="s">
        <v>136</v>
      </c>
      <c r="E188" s="254" t="s">
        <v>1</v>
      </c>
      <c r="F188" s="255" t="s">
        <v>212</v>
      </c>
      <c r="G188" s="252"/>
      <c r="H188" s="254" t="s">
        <v>1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136</v>
      </c>
      <c r="AU188" s="261" t="s">
        <v>83</v>
      </c>
      <c r="AV188" s="13" t="s">
        <v>81</v>
      </c>
      <c r="AW188" s="13" t="s">
        <v>30</v>
      </c>
      <c r="AX188" s="13" t="s">
        <v>73</v>
      </c>
      <c r="AY188" s="261" t="s">
        <v>128</v>
      </c>
    </row>
    <row r="189" s="14" customFormat="1">
      <c r="A189" s="14"/>
      <c r="B189" s="262"/>
      <c r="C189" s="263"/>
      <c r="D189" s="253" t="s">
        <v>136</v>
      </c>
      <c r="E189" s="264" t="s">
        <v>1</v>
      </c>
      <c r="F189" s="265" t="s">
        <v>213</v>
      </c>
      <c r="G189" s="263"/>
      <c r="H189" s="266">
        <v>2.7770000000000001</v>
      </c>
      <c r="I189" s="267"/>
      <c r="J189" s="263"/>
      <c r="K189" s="263"/>
      <c r="L189" s="268"/>
      <c r="M189" s="269"/>
      <c r="N189" s="270"/>
      <c r="O189" s="270"/>
      <c r="P189" s="270"/>
      <c r="Q189" s="270"/>
      <c r="R189" s="270"/>
      <c r="S189" s="270"/>
      <c r="T189" s="27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2" t="s">
        <v>136</v>
      </c>
      <c r="AU189" s="272" t="s">
        <v>83</v>
      </c>
      <c r="AV189" s="14" t="s">
        <v>83</v>
      </c>
      <c r="AW189" s="14" t="s">
        <v>30</v>
      </c>
      <c r="AX189" s="14" t="s">
        <v>73</v>
      </c>
      <c r="AY189" s="272" t="s">
        <v>128</v>
      </c>
    </row>
    <row r="190" s="13" customFormat="1">
      <c r="A190" s="13"/>
      <c r="B190" s="251"/>
      <c r="C190" s="252"/>
      <c r="D190" s="253" t="s">
        <v>136</v>
      </c>
      <c r="E190" s="254" t="s">
        <v>1</v>
      </c>
      <c r="F190" s="255" t="s">
        <v>173</v>
      </c>
      <c r="G190" s="252"/>
      <c r="H190" s="254" t="s">
        <v>1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1" t="s">
        <v>136</v>
      </c>
      <c r="AU190" s="261" t="s">
        <v>83</v>
      </c>
      <c r="AV190" s="13" t="s">
        <v>81</v>
      </c>
      <c r="AW190" s="13" t="s">
        <v>30</v>
      </c>
      <c r="AX190" s="13" t="s">
        <v>73</v>
      </c>
      <c r="AY190" s="261" t="s">
        <v>128</v>
      </c>
    </row>
    <row r="191" s="14" customFormat="1">
      <c r="A191" s="14"/>
      <c r="B191" s="262"/>
      <c r="C191" s="263"/>
      <c r="D191" s="253" t="s">
        <v>136</v>
      </c>
      <c r="E191" s="264" t="s">
        <v>1</v>
      </c>
      <c r="F191" s="265" t="s">
        <v>214</v>
      </c>
      <c r="G191" s="263"/>
      <c r="H191" s="266">
        <v>3.456</v>
      </c>
      <c r="I191" s="267"/>
      <c r="J191" s="263"/>
      <c r="K191" s="263"/>
      <c r="L191" s="268"/>
      <c r="M191" s="269"/>
      <c r="N191" s="270"/>
      <c r="O191" s="270"/>
      <c r="P191" s="270"/>
      <c r="Q191" s="270"/>
      <c r="R191" s="270"/>
      <c r="S191" s="270"/>
      <c r="T191" s="27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2" t="s">
        <v>136</v>
      </c>
      <c r="AU191" s="272" t="s">
        <v>83</v>
      </c>
      <c r="AV191" s="14" t="s">
        <v>83</v>
      </c>
      <c r="AW191" s="14" t="s">
        <v>30</v>
      </c>
      <c r="AX191" s="14" t="s">
        <v>73</v>
      </c>
      <c r="AY191" s="272" t="s">
        <v>128</v>
      </c>
    </row>
    <row r="192" s="16" customFormat="1">
      <c r="A192" s="16"/>
      <c r="B192" s="284"/>
      <c r="C192" s="285"/>
      <c r="D192" s="253" t="s">
        <v>136</v>
      </c>
      <c r="E192" s="286" t="s">
        <v>1</v>
      </c>
      <c r="F192" s="287" t="s">
        <v>215</v>
      </c>
      <c r="G192" s="285"/>
      <c r="H192" s="288">
        <v>11.924999999999999</v>
      </c>
      <c r="I192" s="289"/>
      <c r="J192" s="285"/>
      <c r="K192" s="285"/>
      <c r="L192" s="290"/>
      <c r="M192" s="291"/>
      <c r="N192" s="292"/>
      <c r="O192" s="292"/>
      <c r="P192" s="292"/>
      <c r="Q192" s="292"/>
      <c r="R192" s="292"/>
      <c r="S192" s="292"/>
      <c r="T192" s="293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294" t="s">
        <v>136</v>
      </c>
      <c r="AU192" s="294" t="s">
        <v>83</v>
      </c>
      <c r="AV192" s="16" t="s">
        <v>143</v>
      </c>
      <c r="AW192" s="16" t="s">
        <v>30</v>
      </c>
      <c r="AX192" s="16" t="s">
        <v>73</v>
      </c>
      <c r="AY192" s="294" t="s">
        <v>128</v>
      </c>
    </row>
    <row r="193" s="13" customFormat="1">
      <c r="A193" s="13"/>
      <c r="B193" s="251"/>
      <c r="C193" s="252"/>
      <c r="D193" s="253" t="s">
        <v>136</v>
      </c>
      <c r="E193" s="254" t="s">
        <v>1</v>
      </c>
      <c r="F193" s="255" t="s">
        <v>216</v>
      </c>
      <c r="G193" s="252"/>
      <c r="H193" s="254" t="s">
        <v>1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1" t="s">
        <v>136</v>
      </c>
      <c r="AU193" s="261" t="s">
        <v>83</v>
      </c>
      <c r="AV193" s="13" t="s">
        <v>81</v>
      </c>
      <c r="AW193" s="13" t="s">
        <v>30</v>
      </c>
      <c r="AX193" s="13" t="s">
        <v>73</v>
      </c>
      <c r="AY193" s="261" t="s">
        <v>128</v>
      </c>
    </row>
    <row r="194" s="13" customFormat="1">
      <c r="A194" s="13"/>
      <c r="B194" s="251"/>
      <c r="C194" s="252"/>
      <c r="D194" s="253" t="s">
        <v>136</v>
      </c>
      <c r="E194" s="254" t="s">
        <v>1</v>
      </c>
      <c r="F194" s="255" t="s">
        <v>155</v>
      </c>
      <c r="G194" s="252"/>
      <c r="H194" s="254" t="s">
        <v>1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1" t="s">
        <v>136</v>
      </c>
      <c r="AU194" s="261" t="s">
        <v>83</v>
      </c>
      <c r="AV194" s="13" t="s">
        <v>81</v>
      </c>
      <c r="AW194" s="13" t="s">
        <v>30</v>
      </c>
      <c r="AX194" s="13" t="s">
        <v>73</v>
      </c>
      <c r="AY194" s="261" t="s">
        <v>128</v>
      </c>
    </row>
    <row r="195" s="14" customFormat="1">
      <c r="A195" s="14"/>
      <c r="B195" s="262"/>
      <c r="C195" s="263"/>
      <c r="D195" s="253" t="s">
        <v>136</v>
      </c>
      <c r="E195" s="264" t="s">
        <v>1</v>
      </c>
      <c r="F195" s="265" t="s">
        <v>217</v>
      </c>
      <c r="G195" s="263"/>
      <c r="H195" s="266">
        <v>7.7220000000000004</v>
      </c>
      <c r="I195" s="267"/>
      <c r="J195" s="263"/>
      <c r="K195" s="263"/>
      <c r="L195" s="268"/>
      <c r="M195" s="269"/>
      <c r="N195" s="270"/>
      <c r="O195" s="270"/>
      <c r="P195" s="270"/>
      <c r="Q195" s="270"/>
      <c r="R195" s="270"/>
      <c r="S195" s="270"/>
      <c r="T195" s="27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2" t="s">
        <v>136</v>
      </c>
      <c r="AU195" s="272" t="s">
        <v>83</v>
      </c>
      <c r="AV195" s="14" t="s">
        <v>83</v>
      </c>
      <c r="AW195" s="14" t="s">
        <v>30</v>
      </c>
      <c r="AX195" s="14" t="s">
        <v>73</v>
      </c>
      <c r="AY195" s="272" t="s">
        <v>128</v>
      </c>
    </row>
    <row r="196" s="16" customFormat="1">
      <c r="A196" s="16"/>
      <c r="B196" s="284"/>
      <c r="C196" s="285"/>
      <c r="D196" s="253" t="s">
        <v>136</v>
      </c>
      <c r="E196" s="286" t="s">
        <v>1</v>
      </c>
      <c r="F196" s="287" t="s">
        <v>215</v>
      </c>
      <c r="G196" s="285"/>
      <c r="H196" s="288">
        <v>7.7220000000000004</v>
      </c>
      <c r="I196" s="289"/>
      <c r="J196" s="285"/>
      <c r="K196" s="285"/>
      <c r="L196" s="290"/>
      <c r="M196" s="291"/>
      <c r="N196" s="292"/>
      <c r="O196" s="292"/>
      <c r="P196" s="292"/>
      <c r="Q196" s="292"/>
      <c r="R196" s="292"/>
      <c r="S196" s="292"/>
      <c r="T196" s="293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94" t="s">
        <v>136</v>
      </c>
      <c r="AU196" s="294" t="s">
        <v>83</v>
      </c>
      <c r="AV196" s="16" t="s">
        <v>143</v>
      </c>
      <c r="AW196" s="16" t="s">
        <v>30</v>
      </c>
      <c r="AX196" s="16" t="s">
        <v>73</v>
      </c>
      <c r="AY196" s="294" t="s">
        <v>128</v>
      </c>
    </row>
    <row r="197" s="15" customFormat="1">
      <c r="A197" s="15"/>
      <c r="B197" s="273"/>
      <c r="C197" s="274"/>
      <c r="D197" s="253" t="s">
        <v>136</v>
      </c>
      <c r="E197" s="275" t="s">
        <v>1</v>
      </c>
      <c r="F197" s="276" t="s">
        <v>176</v>
      </c>
      <c r="G197" s="274"/>
      <c r="H197" s="277">
        <v>19.646999999999998</v>
      </c>
      <c r="I197" s="278"/>
      <c r="J197" s="274"/>
      <c r="K197" s="274"/>
      <c r="L197" s="279"/>
      <c r="M197" s="280"/>
      <c r="N197" s="281"/>
      <c r="O197" s="281"/>
      <c r="P197" s="281"/>
      <c r="Q197" s="281"/>
      <c r="R197" s="281"/>
      <c r="S197" s="281"/>
      <c r="T197" s="28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3" t="s">
        <v>136</v>
      </c>
      <c r="AU197" s="283" t="s">
        <v>83</v>
      </c>
      <c r="AV197" s="15" t="s">
        <v>134</v>
      </c>
      <c r="AW197" s="15" t="s">
        <v>30</v>
      </c>
      <c r="AX197" s="15" t="s">
        <v>81</v>
      </c>
      <c r="AY197" s="283" t="s">
        <v>128</v>
      </c>
    </row>
    <row r="198" s="2" customFormat="1" ht="16.5" customHeight="1">
      <c r="A198" s="39"/>
      <c r="B198" s="40"/>
      <c r="C198" s="295" t="s">
        <v>218</v>
      </c>
      <c r="D198" s="295" t="s">
        <v>219</v>
      </c>
      <c r="E198" s="296" t="s">
        <v>220</v>
      </c>
      <c r="F198" s="297" t="s">
        <v>221</v>
      </c>
      <c r="G198" s="298" t="s">
        <v>199</v>
      </c>
      <c r="H198" s="299">
        <v>23.850000000000001</v>
      </c>
      <c r="I198" s="300"/>
      <c r="J198" s="301">
        <f>ROUND(I198*H198,2)</f>
        <v>0</v>
      </c>
      <c r="K198" s="302"/>
      <c r="L198" s="303"/>
      <c r="M198" s="304" t="s">
        <v>1</v>
      </c>
      <c r="N198" s="305" t="s">
        <v>38</v>
      </c>
      <c r="O198" s="92"/>
      <c r="P198" s="247">
        <f>O198*H198</f>
        <v>0</v>
      </c>
      <c r="Q198" s="247">
        <v>1</v>
      </c>
      <c r="R198" s="247">
        <f>Q198*H198</f>
        <v>23.850000000000001</v>
      </c>
      <c r="S198" s="247">
        <v>0</v>
      </c>
      <c r="T198" s="248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9" t="s">
        <v>184</v>
      </c>
      <c r="AT198" s="249" t="s">
        <v>219</v>
      </c>
      <c r="AU198" s="249" t="s">
        <v>83</v>
      </c>
      <c r="AY198" s="18" t="s">
        <v>128</v>
      </c>
      <c r="BE198" s="250">
        <f>IF(N198="základní",J198,0)</f>
        <v>0</v>
      </c>
      <c r="BF198" s="250">
        <f>IF(N198="snížená",J198,0)</f>
        <v>0</v>
      </c>
      <c r="BG198" s="250">
        <f>IF(N198="zákl. přenesená",J198,0)</f>
        <v>0</v>
      </c>
      <c r="BH198" s="250">
        <f>IF(N198="sníž. přenesená",J198,0)</f>
        <v>0</v>
      </c>
      <c r="BI198" s="250">
        <f>IF(N198="nulová",J198,0)</f>
        <v>0</v>
      </c>
      <c r="BJ198" s="18" t="s">
        <v>81</v>
      </c>
      <c r="BK198" s="250">
        <f>ROUND(I198*H198,2)</f>
        <v>0</v>
      </c>
      <c r="BL198" s="18" t="s">
        <v>134</v>
      </c>
      <c r="BM198" s="249" t="s">
        <v>222</v>
      </c>
    </row>
    <row r="199" s="13" customFormat="1">
      <c r="A199" s="13"/>
      <c r="B199" s="251"/>
      <c r="C199" s="252"/>
      <c r="D199" s="253" t="s">
        <v>136</v>
      </c>
      <c r="E199" s="254" t="s">
        <v>1</v>
      </c>
      <c r="F199" s="255" t="s">
        <v>223</v>
      </c>
      <c r="G199" s="252"/>
      <c r="H199" s="254" t="s">
        <v>1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1" t="s">
        <v>136</v>
      </c>
      <c r="AU199" s="261" t="s">
        <v>83</v>
      </c>
      <c r="AV199" s="13" t="s">
        <v>81</v>
      </c>
      <c r="AW199" s="13" t="s">
        <v>30</v>
      </c>
      <c r="AX199" s="13" t="s">
        <v>73</v>
      </c>
      <c r="AY199" s="261" t="s">
        <v>128</v>
      </c>
    </row>
    <row r="200" s="14" customFormat="1">
      <c r="A200" s="14"/>
      <c r="B200" s="262"/>
      <c r="C200" s="263"/>
      <c r="D200" s="253" t="s">
        <v>136</v>
      </c>
      <c r="E200" s="264" t="s">
        <v>1</v>
      </c>
      <c r="F200" s="265" t="s">
        <v>224</v>
      </c>
      <c r="G200" s="263"/>
      <c r="H200" s="266">
        <v>23.850000000000001</v>
      </c>
      <c r="I200" s="267"/>
      <c r="J200" s="263"/>
      <c r="K200" s="263"/>
      <c r="L200" s="268"/>
      <c r="M200" s="269"/>
      <c r="N200" s="270"/>
      <c r="O200" s="270"/>
      <c r="P200" s="270"/>
      <c r="Q200" s="270"/>
      <c r="R200" s="270"/>
      <c r="S200" s="270"/>
      <c r="T200" s="27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2" t="s">
        <v>136</v>
      </c>
      <c r="AU200" s="272" t="s">
        <v>83</v>
      </c>
      <c r="AV200" s="14" t="s">
        <v>83</v>
      </c>
      <c r="AW200" s="14" t="s">
        <v>30</v>
      </c>
      <c r="AX200" s="14" t="s">
        <v>81</v>
      </c>
      <c r="AY200" s="272" t="s">
        <v>128</v>
      </c>
    </row>
    <row r="201" s="2" customFormat="1" ht="21.75" customHeight="1">
      <c r="A201" s="39"/>
      <c r="B201" s="40"/>
      <c r="C201" s="237" t="s">
        <v>225</v>
      </c>
      <c r="D201" s="237" t="s">
        <v>130</v>
      </c>
      <c r="E201" s="238" t="s">
        <v>226</v>
      </c>
      <c r="F201" s="239" t="s">
        <v>227</v>
      </c>
      <c r="G201" s="240" t="s">
        <v>160</v>
      </c>
      <c r="H201" s="241">
        <v>10.212</v>
      </c>
      <c r="I201" s="242"/>
      <c r="J201" s="243">
        <f>ROUND(I201*H201,2)</f>
        <v>0</v>
      </c>
      <c r="K201" s="244"/>
      <c r="L201" s="45"/>
      <c r="M201" s="245" t="s">
        <v>1</v>
      </c>
      <c r="N201" s="246" t="s">
        <v>38</v>
      </c>
      <c r="O201" s="92"/>
      <c r="P201" s="247">
        <f>O201*H201</f>
        <v>0</v>
      </c>
      <c r="Q201" s="247">
        <v>0</v>
      </c>
      <c r="R201" s="247">
        <f>Q201*H201</f>
        <v>0</v>
      </c>
      <c r="S201" s="247">
        <v>0</v>
      </c>
      <c r="T201" s="24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9" t="s">
        <v>134</v>
      </c>
      <c r="AT201" s="249" t="s">
        <v>130</v>
      </c>
      <c r="AU201" s="249" t="s">
        <v>83</v>
      </c>
      <c r="AY201" s="18" t="s">
        <v>128</v>
      </c>
      <c r="BE201" s="250">
        <f>IF(N201="základní",J201,0)</f>
        <v>0</v>
      </c>
      <c r="BF201" s="250">
        <f>IF(N201="snížená",J201,0)</f>
        <v>0</v>
      </c>
      <c r="BG201" s="250">
        <f>IF(N201="zákl. přenesená",J201,0)</f>
        <v>0</v>
      </c>
      <c r="BH201" s="250">
        <f>IF(N201="sníž. přenesená",J201,0)</f>
        <v>0</v>
      </c>
      <c r="BI201" s="250">
        <f>IF(N201="nulová",J201,0)</f>
        <v>0</v>
      </c>
      <c r="BJ201" s="18" t="s">
        <v>81</v>
      </c>
      <c r="BK201" s="250">
        <f>ROUND(I201*H201,2)</f>
        <v>0</v>
      </c>
      <c r="BL201" s="18" t="s">
        <v>134</v>
      </c>
      <c r="BM201" s="249" t="s">
        <v>228</v>
      </c>
    </row>
    <row r="202" s="13" customFormat="1">
      <c r="A202" s="13"/>
      <c r="B202" s="251"/>
      <c r="C202" s="252"/>
      <c r="D202" s="253" t="s">
        <v>136</v>
      </c>
      <c r="E202" s="254" t="s">
        <v>1</v>
      </c>
      <c r="F202" s="255" t="s">
        <v>207</v>
      </c>
      <c r="G202" s="252"/>
      <c r="H202" s="254" t="s">
        <v>1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1" t="s">
        <v>136</v>
      </c>
      <c r="AU202" s="261" t="s">
        <v>83</v>
      </c>
      <c r="AV202" s="13" t="s">
        <v>81</v>
      </c>
      <c r="AW202" s="13" t="s">
        <v>30</v>
      </c>
      <c r="AX202" s="13" t="s">
        <v>73</v>
      </c>
      <c r="AY202" s="261" t="s">
        <v>128</v>
      </c>
    </row>
    <row r="203" s="13" customFormat="1">
      <c r="A203" s="13"/>
      <c r="B203" s="251"/>
      <c r="C203" s="252"/>
      <c r="D203" s="253" t="s">
        <v>136</v>
      </c>
      <c r="E203" s="254" t="s">
        <v>1</v>
      </c>
      <c r="F203" s="255" t="s">
        <v>154</v>
      </c>
      <c r="G203" s="252"/>
      <c r="H203" s="254" t="s">
        <v>1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1" t="s">
        <v>136</v>
      </c>
      <c r="AU203" s="261" t="s">
        <v>83</v>
      </c>
      <c r="AV203" s="13" t="s">
        <v>81</v>
      </c>
      <c r="AW203" s="13" t="s">
        <v>30</v>
      </c>
      <c r="AX203" s="13" t="s">
        <v>73</v>
      </c>
      <c r="AY203" s="261" t="s">
        <v>128</v>
      </c>
    </row>
    <row r="204" s="14" customFormat="1">
      <c r="A204" s="14"/>
      <c r="B204" s="262"/>
      <c r="C204" s="263"/>
      <c r="D204" s="253" t="s">
        <v>136</v>
      </c>
      <c r="E204" s="264" t="s">
        <v>1</v>
      </c>
      <c r="F204" s="265" t="s">
        <v>229</v>
      </c>
      <c r="G204" s="263"/>
      <c r="H204" s="266">
        <v>10.212</v>
      </c>
      <c r="I204" s="267"/>
      <c r="J204" s="263"/>
      <c r="K204" s="263"/>
      <c r="L204" s="268"/>
      <c r="M204" s="269"/>
      <c r="N204" s="270"/>
      <c r="O204" s="270"/>
      <c r="P204" s="270"/>
      <c r="Q204" s="270"/>
      <c r="R204" s="270"/>
      <c r="S204" s="270"/>
      <c r="T204" s="27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2" t="s">
        <v>136</v>
      </c>
      <c r="AU204" s="272" t="s">
        <v>83</v>
      </c>
      <c r="AV204" s="14" t="s">
        <v>83</v>
      </c>
      <c r="AW204" s="14" t="s">
        <v>30</v>
      </c>
      <c r="AX204" s="14" t="s">
        <v>81</v>
      </c>
      <c r="AY204" s="272" t="s">
        <v>128</v>
      </c>
    </row>
    <row r="205" s="2" customFormat="1" ht="16.5" customHeight="1">
      <c r="A205" s="39"/>
      <c r="B205" s="40"/>
      <c r="C205" s="295" t="s">
        <v>230</v>
      </c>
      <c r="D205" s="295" t="s">
        <v>219</v>
      </c>
      <c r="E205" s="296" t="s">
        <v>231</v>
      </c>
      <c r="F205" s="297" t="s">
        <v>232</v>
      </c>
      <c r="G205" s="298" t="s">
        <v>199</v>
      </c>
      <c r="H205" s="299">
        <v>20.423999999999999</v>
      </c>
      <c r="I205" s="300"/>
      <c r="J205" s="301">
        <f>ROUND(I205*H205,2)</f>
        <v>0</v>
      </c>
      <c r="K205" s="302"/>
      <c r="L205" s="303"/>
      <c r="M205" s="304" t="s">
        <v>1</v>
      </c>
      <c r="N205" s="305" t="s">
        <v>38</v>
      </c>
      <c r="O205" s="92"/>
      <c r="P205" s="247">
        <f>O205*H205</f>
        <v>0</v>
      </c>
      <c r="Q205" s="247">
        <v>0</v>
      </c>
      <c r="R205" s="247">
        <f>Q205*H205</f>
        <v>0</v>
      </c>
      <c r="S205" s="247">
        <v>0</v>
      </c>
      <c r="T205" s="248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9" t="s">
        <v>184</v>
      </c>
      <c r="AT205" s="249" t="s">
        <v>219</v>
      </c>
      <c r="AU205" s="249" t="s">
        <v>83</v>
      </c>
      <c r="AY205" s="18" t="s">
        <v>128</v>
      </c>
      <c r="BE205" s="250">
        <f>IF(N205="základní",J205,0)</f>
        <v>0</v>
      </c>
      <c r="BF205" s="250">
        <f>IF(N205="snížená",J205,0)</f>
        <v>0</v>
      </c>
      <c r="BG205" s="250">
        <f>IF(N205="zákl. přenesená",J205,0)</f>
        <v>0</v>
      </c>
      <c r="BH205" s="250">
        <f>IF(N205="sníž. přenesená",J205,0)</f>
        <v>0</v>
      </c>
      <c r="BI205" s="250">
        <f>IF(N205="nulová",J205,0)</f>
        <v>0</v>
      </c>
      <c r="BJ205" s="18" t="s">
        <v>81</v>
      </c>
      <c r="BK205" s="250">
        <f>ROUND(I205*H205,2)</f>
        <v>0</v>
      </c>
      <c r="BL205" s="18" t="s">
        <v>134</v>
      </c>
      <c r="BM205" s="249" t="s">
        <v>233</v>
      </c>
    </row>
    <row r="206" s="13" customFormat="1">
      <c r="A206" s="13"/>
      <c r="B206" s="251"/>
      <c r="C206" s="252"/>
      <c r="D206" s="253" t="s">
        <v>136</v>
      </c>
      <c r="E206" s="254" t="s">
        <v>1</v>
      </c>
      <c r="F206" s="255" t="s">
        <v>223</v>
      </c>
      <c r="G206" s="252"/>
      <c r="H206" s="254" t="s">
        <v>1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136</v>
      </c>
      <c r="AU206" s="261" t="s">
        <v>83</v>
      </c>
      <c r="AV206" s="13" t="s">
        <v>81</v>
      </c>
      <c r="AW206" s="13" t="s">
        <v>30</v>
      </c>
      <c r="AX206" s="13" t="s">
        <v>73</v>
      </c>
      <c r="AY206" s="261" t="s">
        <v>128</v>
      </c>
    </row>
    <row r="207" s="14" customFormat="1">
      <c r="A207" s="14"/>
      <c r="B207" s="262"/>
      <c r="C207" s="263"/>
      <c r="D207" s="253" t="s">
        <v>136</v>
      </c>
      <c r="E207" s="264" t="s">
        <v>1</v>
      </c>
      <c r="F207" s="265" t="s">
        <v>234</v>
      </c>
      <c r="G207" s="263"/>
      <c r="H207" s="266">
        <v>20.423999999999999</v>
      </c>
      <c r="I207" s="267"/>
      <c r="J207" s="263"/>
      <c r="K207" s="263"/>
      <c r="L207" s="268"/>
      <c r="M207" s="269"/>
      <c r="N207" s="270"/>
      <c r="O207" s="270"/>
      <c r="P207" s="270"/>
      <c r="Q207" s="270"/>
      <c r="R207" s="270"/>
      <c r="S207" s="270"/>
      <c r="T207" s="27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2" t="s">
        <v>136</v>
      </c>
      <c r="AU207" s="272" t="s">
        <v>83</v>
      </c>
      <c r="AV207" s="14" t="s">
        <v>83</v>
      </c>
      <c r="AW207" s="14" t="s">
        <v>30</v>
      </c>
      <c r="AX207" s="14" t="s">
        <v>81</v>
      </c>
      <c r="AY207" s="272" t="s">
        <v>128</v>
      </c>
    </row>
    <row r="208" s="2" customFormat="1" ht="21.75" customHeight="1">
      <c r="A208" s="39"/>
      <c r="B208" s="40"/>
      <c r="C208" s="237" t="s">
        <v>8</v>
      </c>
      <c r="D208" s="237" t="s">
        <v>130</v>
      </c>
      <c r="E208" s="238" t="s">
        <v>235</v>
      </c>
      <c r="F208" s="239" t="s">
        <v>236</v>
      </c>
      <c r="G208" s="240" t="s">
        <v>151</v>
      </c>
      <c r="H208" s="241">
        <v>7.7999999999999998</v>
      </c>
      <c r="I208" s="242"/>
      <c r="J208" s="243">
        <f>ROUND(I208*H208,2)</f>
        <v>0</v>
      </c>
      <c r="K208" s="244"/>
      <c r="L208" s="45"/>
      <c r="M208" s="245" t="s">
        <v>1</v>
      </c>
      <c r="N208" s="246" t="s">
        <v>38</v>
      </c>
      <c r="O208" s="92"/>
      <c r="P208" s="247">
        <f>O208*H208</f>
        <v>0</v>
      </c>
      <c r="Q208" s="247">
        <v>0</v>
      </c>
      <c r="R208" s="247">
        <f>Q208*H208</f>
        <v>0</v>
      </c>
      <c r="S208" s="247">
        <v>0</v>
      </c>
      <c r="T208" s="248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9" t="s">
        <v>134</v>
      </c>
      <c r="AT208" s="249" t="s">
        <v>130</v>
      </c>
      <c r="AU208" s="249" t="s">
        <v>83</v>
      </c>
      <c r="AY208" s="18" t="s">
        <v>128</v>
      </c>
      <c r="BE208" s="250">
        <f>IF(N208="základní",J208,0)</f>
        <v>0</v>
      </c>
      <c r="BF208" s="250">
        <f>IF(N208="snížená",J208,0)</f>
        <v>0</v>
      </c>
      <c r="BG208" s="250">
        <f>IF(N208="zákl. přenesená",J208,0)</f>
        <v>0</v>
      </c>
      <c r="BH208" s="250">
        <f>IF(N208="sníž. přenesená",J208,0)</f>
        <v>0</v>
      </c>
      <c r="BI208" s="250">
        <f>IF(N208="nulová",J208,0)</f>
        <v>0</v>
      </c>
      <c r="BJ208" s="18" t="s">
        <v>81</v>
      </c>
      <c r="BK208" s="250">
        <f>ROUND(I208*H208,2)</f>
        <v>0</v>
      </c>
      <c r="BL208" s="18" t="s">
        <v>134</v>
      </c>
      <c r="BM208" s="249" t="s">
        <v>237</v>
      </c>
    </row>
    <row r="209" s="13" customFormat="1">
      <c r="A209" s="13"/>
      <c r="B209" s="251"/>
      <c r="C209" s="252"/>
      <c r="D209" s="253" t="s">
        <v>136</v>
      </c>
      <c r="E209" s="254" t="s">
        <v>1</v>
      </c>
      <c r="F209" s="255" t="s">
        <v>238</v>
      </c>
      <c r="G209" s="252"/>
      <c r="H209" s="254" t="s">
        <v>1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1" t="s">
        <v>136</v>
      </c>
      <c r="AU209" s="261" t="s">
        <v>83</v>
      </c>
      <c r="AV209" s="13" t="s">
        <v>81</v>
      </c>
      <c r="AW209" s="13" t="s">
        <v>30</v>
      </c>
      <c r="AX209" s="13" t="s">
        <v>73</v>
      </c>
      <c r="AY209" s="261" t="s">
        <v>128</v>
      </c>
    </row>
    <row r="210" s="13" customFormat="1">
      <c r="A210" s="13"/>
      <c r="B210" s="251"/>
      <c r="C210" s="252"/>
      <c r="D210" s="253" t="s">
        <v>136</v>
      </c>
      <c r="E210" s="254" t="s">
        <v>1</v>
      </c>
      <c r="F210" s="255" t="s">
        <v>239</v>
      </c>
      <c r="G210" s="252"/>
      <c r="H210" s="254" t="s">
        <v>1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1" t="s">
        <v>136</v>
      </c>
      <c r="AU210" s="261" t="s">
        <v>83</v>
      </c>
      <c r="AV210" s="13" t="s">
        <v>81</v>
      </c>
      <c r="AW210" s="13" t="s">
        <v>30</v>
      </c>
      <c r="AX210" s="13" t="s">
        <v>73</v>
      </c>
      <c r="AY210" s="261" t="s">
        <v>128</v>
      </c>
    </row>
    <row r="211" s="13" customFormat="1">
      <c r="A211" s="13"/>
      <c r="B211" s="251"/>
      <c r="C211" s="252"/>
      <c r="D211" s="253" t="s">
        <v>136</v>
      </c>
      <c r="E211" s="254" t="s">
        <v>1</v>
      </c>
      <c r="F211" s="255" t="s">
        <v>240</v>
      </c>
      <c r="G211" s="252"/>
      <c r="H211" s="254" t="s">
        <v>1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1" t="s">
        <v>136</v>
      </c>
      <c r="AU211" s="261" t="s">
        <v>83</v>
      </c>
      <c r="AV211" s="13" t="s">
        <v>81</v>
      </c>
      <c r="AW211" s="13" t="s">
        <v>30</v>
      </c>
      <c r="AX211" s="13" t="s">
        <v>73</v>
      </c>
      <c r="AY211" s="261" t="s">
        <v>128</v>
      </c>
    </row>
    <row r="212" s="13" customFormat="1">
      <c r="A212" s="13"/>
      <c r="B212" s="251"/>
      <c r="C212" s="252"/>
      <c r="D212" s="253" t="s">
        <v>136</v>
      </c>
      <c r="E212" s="254" t="s">
        <v>1</v>
      </c>
      <c r="F212" s="255" t="s">
        <v>154</v>
      </c>
      <c r="G212" s="252"/>
      <c r="H212" s="254" t="s">
        <v>1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1" t="s">
        <v>136</v>
      </c>
      <c r="AU212" s="261" t="s">
        <v>83</v>
      </c>
      <c r="AV212" s="13" t="s">
        <v>81</v>
      </c>
      <c r="AW212" s="13" t="s">
        <v>30</v>
      </c>
      <c r="AX212" s="13" t="s">
        <v>73</v>
      </c>
      <c r="AY212" s="261" t="s">
        <v>128</v>
      </c>
    </row>
    <row r="213" s="13" customFormat="1">
      <c r="A213" s="13"/>
      <c r="B213" s="251"/>
      <c r="C213" s="252"/>
      <c r="D213" s="253" t="s">
        <v>136</v>
      </c>
      <c r="E213" s="254" t="s">
        <v>1</v>
      </c>
      <c r="F213" s="255" t="s">
        <v>155</v>
      </c>
      <c r="G213" s="252"/>
      <c r="H213" s="254" t="s">
        <v>1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1" t="s">
        <v>136</v>
      </c>
      <c r="AU213" s="261" t="s">
        <v>83</v>
      </c>
      <c r="AV213" s="13" t="s">
        <v>81</v>
      </c>
      <c r="AW213" s="13" t="s">
        <v>30</v>
      </c>
      <c r="AX213" s="13" t="s">
        <v>73</v>
      </c>
      <c r="AY213" s="261" t="s">
        <v>128</v>
      </c>
    </row>
    <row r="214" s="14" customFormat="1">
      <c r="A214" s="14"/>
      <c r="B214" s="262"/>
      <c r="C214" s="263"/>
      <c r="D214" s="253" t="s">
        <v>136</v>
      </c>
      <c r="E214" s="264" t="s">
        <v>1</v>
      </c>
      <c r="F214" s="265" t="s">
        <v>241</v>
      </c>
      <c r="G214" s="263"/>
      <c r="H214" s="266">
        <v>7.7999999999999998</v>
      </c>
      <c r="I214" s="267"/>
      <c r="J214" s="263"/>
      <c r="K214" s="263"/>
      <c r="L214" s="268"/>
      <c r="M214" s="269"/>
      <c r="N214" s="270"/>
      <c r="O214" s="270"/>
      <c r="P214" s="270"/>
      <c r="Q214" s="270"/>
      <c r="R214" s="270"/>
      <c r="S214" s="270"/>
      <c r="T214" s="27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2" t="s">
        <v>136</v>
      </c>
      <c r="AU214" s="272" t="s">
        <v>83</v>
      </c>
      <c r="AV214" s="14" t="s">
        <v>83</v>
      </c>
      <c r="AW214" s="14" t="s">
        <v>30</v>
      </c>
      <c r="AX214" s="14" t="s">
        <v>81</v>
      </c>
      <c r="AY214" s="272" t="s">
        <v>128</v>
      </c>
    </row>
    <row r="215" s="2" customFormat="1" ht="16.5" customHeight="1">
      <c r="A215" s="39"/>
      <c r="B215" s="40"/>
      <c r="C215" s="237" t="s">
        <v>242</v>
      </c>
      <c r="D215" s="237" t="s">
        <v>130</v>
      </c>
      <c r="E215" s="238" t="s">
        <v>243</v>
      </c>
      <c r="F215" s="239" t="s">
        <v>244</v>
      </c>
      <c r="G215" s="240" t="s">
        <v>151</v>
      </c>
      <c r="H215" s="241">
        <v>7.7999999999999998</v>
      </c>
      <c r="I215" s="242"/>
      <c r="J215" s="243">
        <f>ROUND(I215*H215,2)</f>
        <v>0</v>
      </c>
      <c r="K215" s="244"/>
      <c r="L215" s="45"/>
      <c r="M215" s="245" t="s">
        <v>1</v>
      </c>
      <c r="N215" s="246" t="s">
        <v>38</v>
      </c>
      <c r="O215" s="92"/>
      <c r="P215" s="247">
        <f>O215*H215</f>
        <v>0</v>
      </c>
      <c r="Q215" s="247">
        <v>0</v>
      </c>
      <c r="R215" s="247">
        <f>Q215*H215</f>
        <v>0</v>
      </c>
      <c r="S215" s="247">
        <v>0</v>
      </c>
      <c r="T215" s="248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9" t="s">
        <v>134</v>
      </c>
      <c r="AT215" s="249" t="s">
        <v>130</v>
      </c>
      <c r="AU215" s="249" t="s">
        <v>83</v>
      </c>
      <c r="AY215" s="18" t="s">
        <v>128</v>
      </c>
      <c r="BE215" s="250">
        <f>IF(N215="základní",J215,0)</f>
        <v>0</v>
      </c>
      <c r="BF215" s="250">
        <f>IF(N215="snížená",J215,0)</f>
        <v>0</v>
      </c>
      <c r="BG215" s="250">
        <f>IF(N215="zákl. přenesená",J215,0)</f>
        <v>0</v>
      </c>
      <c r="BH215" s="250">
        <f>IF(N215="sníž. přenesená",J215,0)</f>
        <v>0</v>
      </c>
      <c r="BI215" s="250">
        <f>IF(N215="nulová",J215,0)</f>
        <v>0</v>
      </c>
      <c r="BJ215" s="18" t="s">
        <v>81</v>
      </c>
      <c r="BK215" s="250">
        <f>ROUND(I215*H215,2)</f>
        <v>0</v>
      </c>
      <c r="BL215" s="18" t="s">
        <v>134</v>
      </c>
      <c r="BM215" s="249" t="s">
        <v>245</v>
      </c>
    </row>
    <row r="216" s="13" customFormat="1">
      <c r="A216" s="13"/>
      <c r="B216" s="251"/>
      <c r="C216" s="252"/>
      <c r="D216" s="253" t="s">
        <v>136</v>
      </c>
      <c r="E216" s="254" t="s">
        <v>1</v>
      </c>
      <c r="F216" s="255" t="s">
        <v>246</v>
      </c>
      <c r="G216" s="252"/>
      <c r="H216" s="254" t="s">
        <v>1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1" t="s">
        <v>136</v>
      </c>
      <c r="AU216" s="261" t="s">
        <v>83</v>
      </c>
      <c r="AV216" s="13" t="s">
        <v>81</v>
      </c>
      <c r="AW216" s="13" t="s">
        <v>30</v>
      </c>
      <c r="AX216" s="13" t="s">
        <v>73</v>
      </c>
      <c r="AY216" s="261" t="s">
        <v>128</v>
      </c>
    </row>
    <row r="217" s="13" customFormat="1">
      <c r="A217" s="13"/>
      <c r="B217" s="251"/>
      <c r="C217" s="252"/>
      <c r="D217" s="253" t="s">
        <v>136</v>
      </c>
      <c r="E217" s="254" t="s">
        <v>1</v>
      </c>
      <c r="F217" s="255" t="s">
        <v>247</v>
      </c>
      <c r="G217" s="252"/>
      <c r="H217" s="254" t="s">
        <v>1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1" t="s">
        <v>136</v>
      </c>
      <c r="AU217" s="261" t="s">
        <v>83</v>
      </c>
      <c r="AV217" s="13" t="s">
        <v>81</v>
      </c>
      <c r="AW217" s="13" t="s">
        <v>30</v>
      </c>
      <c r="AX217" s="13" t="s">
        <v>73</v>
      </c>
      <c r="AY217" s="261" t="s">
        <v>128</v>
      </c>
    </row>
    <row r="218" s="13" customFormat="1">
      <c r="A218" s="13"/>
      <c r="B218" s="251"/>
      <c r="C218" s="252"/>
      <c r="D218" s="253" t="s">
        <v>136</v>
      </c>
      <c r="E218" s="254" t="s">
        <v>1</v>
      </c>
      <c r="F218" s="255" t="s">
        <v>248</v>
      </c>
      <c r="G218" s="252"/>
      <c r="H218" s="254" t="s">
        <v>1</v>
      </c>
      <c r="I218" s="256"/>
      <c r="J218" s="252"/>
      <c r="K218" s="252"/>
      <c r="L218" s="257"/>
      <c r="M218" s="258"/>
      <c r="N218" s="259"/>
      <c r="O218" s="259"/>
      <c r="P218" s="259"/>
      <c r="Q218" s="259"/>
      <c r="R218" s="259"/>
      <c r="S218" s="259"/>
      <c r="T218" s="26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1" t="s">
        <v>136</v>
      </c>
      <c r="AU218" s="261" t="s">
        <v>83</v>
      </c>
      <c r="AV218" s="13" t="s">
        <v>81</v>
      </c>
      <c r="AW218" s="13" t="s">
        <v>30</v>
      </c>
      <c r="AX218" s="13" t="s">
        <v>73</v>
      </c>
      <c r="AY218" s="261" t="s">
        <v>128</v>
      </c>
    </row>
    <row r="219" s="13" customFormat="1">
      <c r="A219" s="13"/>
      <c r="B219" s="251"/>
      <c r="C219" s="252"/>
      <c r="D219" s="253" t="s">
        <v>136</v>
      </c>
      <c r="E219" s="254" t="s">
        <v>1</v>
      </c>
      <c r="F219" s="255" t="s">
        <v>249</v>
      </c>
      <c r="G219" s="252"/>
      <c r="H219" s="254" t="s">
        <v>1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1" t="s">
        <v>136</v>
      </c>
      <c r="AU219" s="261" t="s">
        <v>83</v>
      </c>
      <c r="AV219" s="13" t="s">
        <v>81</v>
      </c>
      <c r="AW219" s="13" t="s">
        <v>30</v>
      </c>
      <c r="AX219" s="13" t="s">
        <v>73</v>
      </c>
      <c r="AY219" s="261" t="s">
        <v>128</v>
      </c>
    </row>
    <row r="220" s="13" customFormat="1">
      <c r="A220" s="13"/>
      <c r="B220" s="251"/>
      <c r="C220" s="252"/>
      <c r="D220" s="253" t="s">
        <v>136</v>
      </c>
      <c r="E220" s="254" t="s">
        <v>1</v>
      </c>
      <c r="F220" s="255" t="s">
        <v>250</v>
      </c>
      <c r="G220" s="252"/>
      <c r="H220" s="254" t="s">
        <v>1</v>
      </c>
      <c r="I220" s="256"/>
      <c r="J220" s="252"/>
      <c r="K220" s="252"/>
      <c r="L220" s="257"/>
      <c r="M220" s="258"/>
      <c r="N220" s="259"/>
      <c r="O220" s="259"/>
      <c r="P220" s="259"/>
      <c r="Q220" s="259"/>
      <c r="R220" s="259"/>
      <c r="S220" s="259"/>
      <c r="T220" s="26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1" t="s">
        <v>136</v>
      </c>
      <c r="AU220" s="261" t="s">
        <v>83</v>
      </c>
      <c r="AV220" s="13" t="s">
        <v>81</v>
      </c>
      <c r="AW220" s="13" t="s">
        <v>30</v>
      </c>
      <c r="AX220" s="13" t="s">
        <v>73</v>
      </c>
      <c r="AY220" s="261" t="s">
        <v>128</v>
      </c>
    </row>
    <row r="221" s="13" customFormat="1">
      <c r="A221" s="13"/>
      <c r="B221" s="251"/>
      <c r="C221" s="252"/>
      <c r="D221" s="253" t="s">
        <v>136</v>
      </c>
      <c r="E221" s="254" t="s">
        <v>1</v>
      </c>
      <c r="F221" s="255" t="s">
        <v>251</v>
      </c>
      <c r="G221" s="252"/>
      <c r="H221" s="254" t="s">
        <v>1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1" t="s">
        <v>136</v>
      </c>
      <c r="AU221" s="261" t="s">
        <v>83</v>
      </c>
      <c r="AV221" s="13" t="s">
        <v>81</v>
      </c>
      <c r="AW221" s="13" t="s">
        <v>30</v>
      </c>
      <c r="AX221" s="13" t="s">
        <v>73</v>
      </c>
      <c r="AY221" s="261" t="s">
        <v>128</v>
      </c>
    </row>
    <row r="222" s="13" customFormat="1">
      <c r="A222" s="13"/>
      <c r="B222" s="251"/>
      <c r="C222" s="252"/>
      <c r="D222" s="253" t="s">
        <v>136</v>
      </c>
      <c r="E222" s="254" t="s">
        <v>1</v>
      </c>
      <c r="F222" s="255" t="s">
        <v>252</v>
      </c>
      <c r="G222" s="252"/>
      <c r="H222" s="254" t="s">
        <v>1</v>
      </c>
      <c r="I222" s="256"/>
      <c r="J222" s="252"/>
      <c r="K222" s="252"/>
      <c r="L222" s="257"/>
      <c r="M222" s="258"/>
      <c r="N222" s="259"/>
      <c r="O222" s="259"/>
      <c r="P222" s="259"/>
      <c r="Q222" s="259"/>
      <c r="R222" s="259"/>
      <c r="S222" s="259"/>
      <c r="T222" s="26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1" t="s">
        <v>136</v>
      </c>
      <c r="AU222" s="261" t="s">
        <v>83</v>
      </c>
      <c r="AV222" s="13" t="s">
        <v>81</v>
      </c>
      <c r="AW222" s="13" t="s">
        <v>30</v>
      </c>
      <c r="AX222" s="13" t="s">
        <v>73</v>
      </c>
      <c r="AY222" s="261" t="s">
        <v>128</v>
      </c>
    </row>
    <row r="223" s="13" customFormat="1">
      <c r="A223" s="13"/>
      <c r="B223" s="251"/>
      <c r="C223" s="252"/>
      <c r="D223" s="253" t="s">
        <v>136</v>
      </c>
      <c r="E223" s="254" t="s">
        <v>1</v>
      </c>
      <c r="F223" s="255" t="s">
        <v>253</v>
      </c>
      <c r="G223" s="252"/>
      <c r="H223" s="254" t="s">
        <v>1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1" t="s">
        <v>136</v>
      </c>
      <c r="AU223" s="261" t="s">
        <v>83</v>
      </c>
      <c r="AV223" s="13" t="s">
        <v>81</v>
      </c>
      <c r="AW223" s="13" t="s">
        <v>30</v>
      </c>
      <c r="AX223" s="13" t="s">
        <v>73</v>
      </c>
      <c r="AY223" s="261" t="s">
        <v>128</v>
      </c>
    </row>
    <row r="224" s="13" customFormat="1">
      <c r="A224" s="13"/>
      <c r="B224" s="251"/>
      <c r="C224" s="252"/>
      <c r="D224" s="253" t="s">
        <v>136</v>
      </c>
      <c r="E224" s="254" t="s">
        <v>1</v>
      </c>
      <c r="F224" s="255" t="s">
        <v>254</v>
      </c>
      <c r="G224" s="252"/>
      <c r="H224" s="254" t="s">
        <v>1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6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1" t="s">
        <v>136</v>
      </c>
      <c r="AU224" s="261" t="s">
        <v>83</v>
      </c>
      <c r="AV224" s="13" t="s">
        <v>81</v>
      </c>
      <c r="AW224" s="13" t="s">
        <v>30</v>
      </c>
      <c r="AX224" s="13" t="s">
        <v>73</v>
      </c>
      <c r="AY224" s="261" t="s">
        <v>128</v>
      </c>
    </row>
    <row r="225" s="13" customFormat="1">
      <c r="A225" s="13"/>
      <c r="B225" s="251"/>
      <c r="C225" s="252"/>
      <c r="D225" s="253" t="s">
        <v>136</v>
      </c>
      <c r="E225" s="254" t="s">
        <v>1</v>
      </c>
      <c r="F225" s="255" t="s">
        <v>240</v>
      </c>
      <c r="G225" s="252"/>
      <c r="H225" s="254" t="s">
        <v>1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1" t="s">
        <v>136</v>
      </c>
      <c r="AU225" s="261" t="s">
        <v>83</v>
      </c>
      <c r="AV225" s="13" t="s">
        <v>81</v>
      </c>
      <c r="AW225" s="13" t="s">
        <v>30</v>
      </c>
      <c r="AX225" s="13" t="s">
        <v>73</v>
      </c>
      <c r="AY225" s="261" t="s">
        <v>128</v>
      </c>
    </row>
    <row r="226" s="13" customFormat="1">
      <c r="A226" s="13"/>
      <c r="B226" s="251"/>
      <c r="C226" s="252"/>
      <c r="D226" s="253" t="s">
        <v>136</v>
      </c>
      <c r="E226" s="254" t="s">
        <v>1</v>
      </c>
      <c r="F226" s="255" t="s">
        <v>154</v>
      </c>
      <c r="G226" s="252"/>
      <c r="H226" s="254" t="s">
        <v>1</v>
      </c>
      <c r="I226" s="256"/>
      <c r="J226" s="252"/>
      <c r="K226" s="252"/>
      <c r="L226" s="257"/>
      <c r="M226" s="258"/>
      <c r="N226" s="259"/>
      <c r="O226" s="259"/>
      <c r="P226" s="259"/>
      <c r="Q226" s="259"/>
      <c r="R226" s="259"/>
      <c r="S226" s="259"/>
      <c r="T226" s="26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1" t="s">
        <v>136</v>
      </c>
      <c r="AU226" s="261" t="s">
        <v>83</v>
      </c>
      <c r="AV226" s="13" t="s">
        <v>81</v>
      </c>
      <c r="AW226" s="13" t="s">
        <v>30</v>
      </c>
      <c r="AX226" s="13" t="s">
        <v>73</v>
      </c>
      <c r="AY226" s="261" t="s">
        <v>128</v>
      </c>
    </row>
    <row r="227" s="13" customFormat="1">
      <c r="A227" s="13"/>
      <c r="B227" s="251"/>
      <c r="C227" s="252"/>
      <c r="D227" s="253" t="s">
        <v>136</v>
      </c>
      <c r="E227" s="254" t="s">
        <v>1</v>
      </c>
      <c r="F227" s="255" t="s">
        <v>155</v>
      </c>
      <c r="G227" s="252"/>
      <c r="H227" s="254" t="s">
        <v>1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1" t="s">
        <v>136</v>
      </c>
      <c r="AU227" s="261" t="s">
        <v>83</v>
      </c>
      <c r="AV227" s="13" t="s">
        <v>81</v>
      </c>
      <c r="AW227" s="13" t="s">
        <v>30</v>
      </c>
      <c r="AX227" s="13" t="s">
        <v>73</v>
      </c>
      <c r="AY227" s="261" t="s">
        <v>128</v>
      </c>
    </row>
    <row r="228" s="14" customFormat="1">
      <c r="A228" s="14"/>
      <c r="B228" s="262"/>
      <c r="C228" s="263"/>
      <c r="D228" s="253" t="s">
        <v>136</v>
      </c>
      <c r="E228" s="264" t="s">
        <v>1</v>
      </c>
      <c r="F228" s="265" t="s">
        <v>241</v>
      </c>
      <c r="G228" s="263"/>
      <c r="H228" s="266">
        <v>7.7999999999999998</v>
      </c>
      <c r="I228" s="267"/>
      <c r="J228" s="263"/>
      <c r="K228" s="263"/>
      <c r="L228" s="268"/>
      <c r="M228" s="269"/>
      <c r="N228" s="270"/>
      <c r="O228" s="270"/>
      <c r="P228" s="270"/>
      <c r="Q228" s="270"/>
      <c r="R228" s="270"/>
      <c r="S228" s="270"/>
      <c r="T228" s="27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2" t="s">
        <v>136</v>
      </c>
      <c r="AU228" s="272" t="s">
        <v>83</v>
      </c>
      <c r="AV228" s="14" t="s">
        <v>83</v>
      </c>
      <c r="AW228" s="14" t="s">
        <v>30</v>
      </c>
      <c r="AX228" s="14" t="s">
        <v>81</v>
      </c>
      <c r="AY228" s="272" t="s">
        <v>128</v>
      </c>
    </row>
    <row r="229" s="2" customFormat="1" ht="16.5" customHeight="1">
      <c r="A229" s="39"/>
      <c r="B229" s="40"/>
      <c r="C229" s="237" t="s">
        <v>255</v>
      </c>
      <c r="D229" s="237" t="s">
        <v>130</v>
      </c>
      <c r="E229" s="238" t="s">
        <v>256</v>
      </c>
      <c r="F229" s="239" t="s">
        <v>257</v>
      </c>
      <c r="G229" s="240" t="s">
        <v>151</v>
      </c>
      <c r="H229" s="241">
        <v>3</v>
      </c>
      <c r="I229" s="242"/>
      <c r="J229" s="243">
        <f>ROUND(I229*H229,2)</f>
        <v>0</v>
      </c>
      <c r="K229" s="244"/>
      <c r="L229" s="45"/>
      <c r="M229" s="245" t="s">
        <v>1</v>
      </c>
      <c r="N229" s="246" t="s">
        <v>38</v>
      </c>
      <c r="O229" s="92"/>
      <c r="P229" s="247">
        <f>O229*H229</f>
        <v>0</v>
      </c>
      <c r="Q229" s="247">
        <v>0</v>
      </c>
      <c r="R229" s="247">
        <f>Q229*H229</f>
        <v>0</v>
      </c>
      <c r="S229" s="247">
        <v>0</v>
      </c>
      <c r="T229" s="24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9" t="s">
        <v>134</v>
      </c>
      <c r="AT229" s="249" t="s">
        <v>130</v>
      </c>
      <c r="AU229" s="249" t="s">
        <v>83</v>
      </c>
      <c r="AY229" s="18" t="s">
        <v>128</v>
      </c>
      <c r="BE229" s="250">
        <f>IF(N229="základní",J229,0)</f>
        <v>0</v>
      </c>
      <c r="BF229" s="250">
        <f>IF(N229="snížená",J229,0)</f>
        <v>0</v>
      </c>
      <c r="BG229" s="250">
        <f>IF(N229="zákl. přenesená",J229,0)</f>
        <v>0</v>
      </c>
      <c r="BH229" s="250">
        <f>IF(N229="sníž. přenesená",J229,0)</f>
        <v>0</v>
      </c>
      <c r="BI229" s="250">
        <f>IF(N229="nulová",J229,0)</f>
        <v>0</v>
      </c>
      <c r="BJ229" s="18" t="s">
        <v>81</v>
      </c>
      <c r="BK229" s="250">
        <f>ROUND(I229*H229,2)</f>
        <v>0</v>
      </c>
      <c r="BL229" s="18" t="s">
        <v>134</v>
      </c>
      <c r="BM229" s="249" t="s">
        <v>258</v>
      </c>
    </row>
    <row r="230" s="13" customFormat="1">
      <c r="A230" s="13"/>
      <c r="B230" s="251"/>
      <c r="C230" s="252"/>
      <c r="D230" s="253" t="s">
        <v>136</v>
      </c>
      <c r="E230" s="254" t="s">
        <v>1</v>
      </c>
      <c r="F230" s="255" t="s">
        <v>259</v>
      </c>
      <c r="G230" s="252"/>
      <c r="H230" s="254" t="s">
        <v>1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1" t="s">
        <v>136</v>
      </c>
      <c r="AU230" s="261" t="s">
        <v>83</v>
      </c>
      <c r="AV230" s="13" t="s">
        <v>81</v>
      </c>
      <c r="AW230" s="13" t="s">
        <v>30</v>
      </c>
      <c r="AX230" s="13" t="s">
        <v>73</v>
      </c>
      <c r="AY230" s="261" t="s">
        <v>128</v>
      </c>
    </row>
    <row r="231" s="13" customFormat="1">
      <c r="A231" s="13"/>
      <c r="B231" s="251"/>
      <c r="C231" s="252"/>
      <c r="D231" s="253" t="s">
        <v>136</v>
      </c>
      <c r="E231" s="254" t="s">
        <v>1</v>
      </c>
      <c r="F231" s="255" t="s">
        <v>260</v>
      </c>
      <c r="G231" s="252"/>
      <c r="H231" s="254" t="s">
        <v>1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1" t="s">
        <v>136</v>
      </c>
      <c r="AU231" s="261" t="s">
        <v>83</v>
      </c>
      <c r="AV231" s="13" t="s">
        <v>81</v>
      </c>
      <c r="AW231" s="13" t="s">
        <v>30</v>
      </c>
      <c r="AX231" s="13" t="s">
        <v>73</v>
      </c>
      <c r="AY231" s="261" t="s">
        <v>128</v>
      </c>
    </row>
    <row r="232" s="14" customFormat="1">
      <c r="A232" s="14"/>
      <c r="B232" s="262"/>
      <c r="C232" s="263"/>
      <c r="D232" s="253" t="s">
        <v>136</v>
      </c>
      <c r="E232" s="264" t="s">
        <v>1</v>
      </c>
      <c r="F232" s="265" t="s">
        <v>143</v>
      </c>
      <c r="G232" s="263"/>
      <c r="H232" s="266">
        <v>3</v>
      </c>
      <c r="I232" s="267"/>
      <c r="J232" s="263"/>
      <c r="K232" s="263"/>
      <c r="L232" s="268"/>
      <c r="M232" s="269"/>
      <c r="N232" s="270"/>
      <c r="O232" s="270"/>
      <c r="P232" s="270"/>
      <c r="Q232" s="270"/>
      <c r="R232" s="270"/>
      <c r="S232" s="270"/>
      <c r="T232" s="27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2" t="s">
        <v>136</v>
      </c>
      <c r="AU232" s="272" t="s">
        <v>83</v>
      </c>
      <c r="AV232" s="14" t="s">
        <v>83</v>
      </c>
      <c r="AW232" s="14" t="s">
        <v>30</v>
      </c>
      <c r="AX232" s="14" t="s">
        <v>81</v>
      </c>
      <c r="AY232" s="272" t="s">
        <v>128</v>
      </c>
    </row>
    <row r="233" s="2" customFormat="1" ht="16.5" customHeight="1">
      <c r="A233" s="39"/>
      <c r="B233" s="40"/>
      <c r="C233" s="237" t="s">
        <v>261</v>
      </c>
      <c r="D233" s="237" t="s">
        <v>130</v>
      </c>
      <c r="E233" s="238" t="s">
        <v>262</v>
      </c>
      <c r="F233" s="239" t="s">
        <v>263</v>
      </c>
      <c r="G233" s="240" t="s">
        <v>133</v>
      </c>
      <c r="H233" s="241">
        <v>4.5</v>
      </c>
      <c r="I233" s="242"/>
      <c r="J233" s="243">
        <f>ROUND(I233*H233,2)</f>
        <v>0</v>
      </c>
      <c r="K233" s="244"/>
      <c r="L233" s="45"/>
      <c r="M233" s="245" t="s">
        <v>1</v>
      </c>
      <c r="N233" s="246" t="s">
        <v>38</v>
      </c>
      <c r="O233" s="92"/>
      <c r="P233" s="247">
        <f>O233*H233</f>
        <v>0</v>
      </c>
      <c r="Q233" s="247">
        <v>0</v>
      </c>
      <c r="R233" s="247">
        <f>Q233*H233</f>
        <v>0</v>
      </c>
      <c r="S233" s="247">
        <v>0</v>
      </c>
      <c r="T233" s="248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9" t="s">
        <v>134</v>
      </c>
      <c r="AT233" s="249" t="s">
        <v>130</v>
      </c>
      <c r="AU233" s="249" t="s">
        <v>83</v>
      </c>
      <c r="AY233" s="18" t="s">
        <v>128</v>
      </c>
      <c r="BE233" s="250">
        <f>IF(N233="základní",J233,0)</f>
        <v>0</v>
      </c>
      <c r="BF233" s="250">
        <f>IF(N233="snížená",J233,0)</f>
        <v>0</v>
      </c>
      <c r="BG233" s="250">
        <f>IF(N233="zákl. přenesená",J233,0)</f>
        <v>0</v>
      </c>
      <c r="BH233" s="250">
        <f>IF(N233="sníž. přenesená",J233,0)</f>
        <v>0</v>
      </c>
      <c r="BI233" s="250">
        <f>IF(N233="nulová",J233,0)</f>
        <v>0</v>
      </c>
      <c r="BJ233" s="18" t="s">
        <v>81</v>
      </c>
      <c r="BK233" s="250">
        <f>ROUND(I233*H233,2)</f>
        <v>0</v>
      </c>
      <c r="BL233" s="18" t="s">
        <v>134</v>
      </c>
      <c r="BM233" s="249" t="s">
        <v>264</v>
      </c>
    </row>
    <row r="234" s="13" customFormat="1">
      <c r="A234" s="13"/>
      <c r="B234" s="251"/>
      <c r="C234" s="252"/>
      <c r="D234" s="253" t="s">
        <v>136</v>
      </c>
      <c r="E234" s="254" t="s">
        <v>1</v>
      </c>
      <c r="F234" s="255" t="s">
        <v>265</v>
      </c>
      <c r="G234" s="252"/>
      <c r="H234" s="254" t="s">
        <v>1</v>
      </c>
      <c r="I234" s="256"/>
      <c r="J234" s="252"/>
      <c r="K234" s="252"/>
      <c r="L234" s="257"/>
      <c r="M234" s="258"/>
      <c r="N234" s="259"/>
      <c r="O234" s="259"/>
      <c r="P234" s="259"/>
      <c r="Q234" s="259"/>
      <c r="R234" s="259"/>
      <c r="S234" s="259"/>
      <c r="T234" s="26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1" t="s">
        <v>136</v>
      </c>
      <c r="AU234" s="261" t="s">
        <v>83</v>
      </c>
      <c r="AV234" s="13" t="s">
        <v>81</v>
      </c>
      <c r="AW234" s="13" t="s">
        <v>30</v>
      </c>
      <c r="AX234" s="13" t="s">
        <v>73</v>
      </c>
      <c r="AY234" s="261" t="s">
        <v>128</v>
      </c>
    </row>
    <row r="235" s="13" customFormat="1">
      <c r="A235" s="13"/>
      <c r="B235" s="251"/>
      <c r="C235" s="252"/>
      <c r="D235" s="253" t="s">
        <v>136</v>
      </c>
      <c r="E235" s="254" t="s">
        <v>1</v>
      </c>
      <c r="F235" s="255" t="s">
        <v>259</v>
      </c>
      <c r="G235" s="252"/>
      <c r="H235" s="254" t="s">
        <v>1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1" t="s">
        <v>136</v>
      </c>
      <c r="AU235" s="261" t="s">
        <v>83</v>
      </c>
      <c r="AV235" s="13" t="s">
        <v>81</v>
      </c>
      <c r="AW235" s="13" t="s">
        <v>30</v>
      </c>
      <c r="AX235" s="13" t="s">
        <v>73</v>
      </c>
      <c r="AY235" s="261" t="s">
        <v>128</v>
      </c>
    </row>
    <row r="236" s="13" customFormat="1">
      <c r="A236" s="13"/>
      <c r="B236" s="251"/>
      <c r="C236" s="252"/>
      <c r="D236" s="253" t="s">
        <v>136</v>
      </c>
      <c r="E236" s="254" t="s">
        <v>1</v>
      </c>
      <c r="F236" s="255" t="s">
        <v>147</v>
      </c>
      <c r="G236" s="252"/>
      <c r="H236" s="254" t="s">
        <v>1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1" t="s">
        <v>136</v>
      </c>
      <c r="AU236" s="261" t="s">
        <v>83</v>
      </c>
      <c r="AV236" s="13" t="s">
        <v>81</v>
      </c>
      <c r="AW236" s="13" t="s">
        <v>30</v>
      </c>
      <c r="AX236" s="13" t="s">
        <v>73</v>
      </c>
      <c r="AY236" s="261" t="s">
        <v>128</v>
      </c>
    </row>
    <row r="237" s="14" customFormat="1">
      <c r="A237" s="14"/>
      <c r="B237" s="262"/>
      <c r="C237" s="263"/>
      <c r="D237" s="253" t="s">
        <v>136</v>
      </c>
      <c r="E237" s="264" t="s">
        <v>1</v>
      </c>
      <c r="F237" s="265" t="s">
        <v>266</v>
      </c>
      <c r="G237" s="263"/>
      <c r="H237" s="266">
        <v>4.5</v>
      </c>
      <c r="I237" s="267"/>
      <c r="J237" s="263"/>
      <c r="K237" s="263"/>
      <c r="L237" s="268"/>
      <c r="M237" s="269"/>
      <c r="N237" s="270"/>
      <c r="O237" s="270"/>
      <c r="P237" s="270"/>
      <c r="Q237" s="270"/>
      <c r="R237" s="270"/>
      <c r="S237" s="270"/>
      <c r="T237" s="27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2" t="s">
        <v>136</v>
      </c>
      <c r="AU237" s="272" t="s">
        <v>83</v>
      </c>
      <c r="AV237" s="14" t="s">
        <v>83</v>
      </c>
      <c r="AW237" s="14" t="s">
        <v>30</v>
      </c>
      <c r="AX237" s="14" t="s">
        <v>81</v>
      </c>
      <c r="AY237" s="272" t="s">
        <v>128</v>
      </c>
    </row>
    <row r="238" s="12" customFormat="1" ht="22.8" customHeight="1">
      <c r="A238" s="12"/>
      <c r="B238" s="221"/>
      <c r="C238" s="222"/>
      <c r="D238" s="223" t="s">
        <v>72</v>
      </c>
      <c r="E238" s="235" t="s">
        <v>202</v>
      </c>
      <c r="F238" s="235" t="s">
        <v>267</v>
      </c>
      <c r="G238" s="222"/>
      <c r="H238" s="222"/>
      <c r="I238" s="225"/>
      <c r="J238" s="236">
        <f>BK238</f>
        <v>0</v>
      </c>
      <c r="K238" s="222"/>
      <c r="L238" s="227"/>
      <c r="M238" s="228"/>
      <c r="N238" s="229"/>
      <c r="O238" s="229"/>
      <c r="P238" s="230">
        <f>SUM(P239:P295)</f>
        <v>0</v>
      </c>
      <c r="Q238" s="229"/>
      <c r="R238" s="230">
        <f>SUM(R239:R295)</f>
        <v>0.001026</v>
      </c>
      <c r="S238" s="229"/>
      <c r="T238" s="231">
        <f>SUM(T239:T295)</f>
        <v>9.2143999999999995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32" t="s">
        <v>81</v>
      </c>
      <c r="AT238" s="233" t="s">
        <v>72</v>
      </c>
      <c r="AU238" s="233" t="s">
        <v>81</v>
      </c>
      <c r="AY238" s="232" t="s">
        <v>128</v>
      </c>
      <c r="BK238" s="234">
        <f>SUM(BK239:BK295)</f>
        <v>0</v>
      </c>
    </row>
    <row r="239" s="2" customFormat="1" ht="21.75" customHeight="1">
      <c r="A239" s="39"/>
      <c r="B239" s="40"/>
      <c r="C239" s="237" t="s">
        <v>268</v>
      </c>
      <c r="D239" s="237" t="s">
        <v>130</v>
      </c>
      <c r="E239" s="238" t="s">
        <v>269</v>
      </c>
      <c r="F239" s="239" t="s">
        <v>270</v>
      </c>
      <c r="G239" s="240" t="s">
        <v>151</v>
      </c>
      <c r="H239" s="241">
        <v>3.1200000000000001</v>
      </c>
      <c r="I239" s="242"/>
      <c r="J239" s="243">
        <f>ROUND(I239*H239,2)</f>
        <v>0</v>
      </c>
      <c r="K239" s="244"/>
      <c r="L239" s="45"/>
      <c r="M239" s="245" t="s">
        <v>1</v>
      </c>
      <c r="N239" s="246" t="s">
        <v>38</v>
      </c>
      <c r="O239" s="92"/>
      <c r="P239" s="247">
        <f>O239*H239</f>
        <v>0</v>
      </c>
      <c r="Q239" s="247">
        <v>0</v>
      </c>
      <c r="R239" s="247">
        <f>Q239*H239</f>
        <v>0</v>
      </c>
      <c r="S239" s="247">
        <v>0.255</v>
      </c>
      <c r="T239" s="248">
        <f>S239*H239</f>
        <v>0.79560000000000008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9" t="s">
        <v>134</v>
      </c>
      <c r="AT239" s="249" t="s">
        <v>130</v>
      </c>
      <c r="AU239" s="249" t="s">
        <v>83</v>
      </c>
      <c r="AY239" s="18" t="s">
        <v>128</v>
      </c>
      <c r="BE239" s="250">
        <f>IF(N239="základní",J239,0)</f>
        <v>0</v>
      </c>
      <c r="BF239" s="250">
        <f>IF(N239="snížená",J239,0)</f>
        <v>0</v>
      </c>
      <c r="BG239" s="250">
        <f>IF(N239="zákl. přenesená",J239,0)</f>
        <v>0</v>
      </c>
      <c r="BH239" s="250">
        <f>IF(N239="sníž. přenesená",J239,0)</f>
        <v>0</v>
      </c>
      <c r="BI239" s="250">
        <f>IF(N239="nulová",J239,0)</f>
        <v>0</v>
      </c>
      <c r="BJ239" s="18" t="s">
        <v>81</v>
      </c>
      <c r="BK239" s="250">
        <f>ROUND(I239*H239,2)</f>
        <v>0</v>
      </c>
      <c r="BL239" s="18" t="s">
        <v>134</v>
      </c>
      <c r="BM239" s="249" t="s">
        <v>271</v>
      </c>
    </row>
    <row r="240" s="13" customFormat="1">
      <c r="A240" s="13"/>
      <c r="B240" s="251"/>
      <c r="C240" s="252"/>
      <c r="D240" s="253" t="s">
        <v>136</v>
      </c>
      <c r="E240" s="254" t="s">
        <v>1</v>
      </c>
      <c r="F240" s="255" t="s">
        <v>173</v>
      </c>
      <c r="G240" s="252"/>
      <c r="H240" s="254" t="s">
        <v>1</v>
      </c>
      <c r="I240" s="256"/>
      <c r="J240" s="252"/>
      <c r="K240" s="252"/>
      <c r="L240" s="257"/>
      <c r="M240" s="258"/>
      <c r="N240" s="259"/>
      <c r="O240" s="259"/>
      <c r="P240" s="259"/>
      <c r="Q240" s="259"/>
      <c r="R240" s="259"/>
      <c r="S240" s="259"/>
      <c r="T240" s="26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1" t="s">
        <v>136</v>
      </c>
      <c r="AU240" s="261" t="s">
        <v>83</v>
      </c>
      <c r="AV240" s="13" t="s">
        <v>81</v>
      </c>
      <c r="AW240" s="13" t="s">
        <v>30</v>
      </c>
      <c r="AX240" s="13" t="s">
        <v>73</v>
      </c>
      <c r="AY240" s="261" t="s">
        <v>128</v>
      </c>
    </row>
    <row r="241" s="14" customFormat="1">
      <c r="A241" s="14"/>
      <c r="B241" s="262"/>
      <c r="C241" s="263"/>
      <c r="D241" s="253" t="s">
        <v>136</v>
      </c>
      <c r="E241" s="264" t="s">
        <v>1</v>
      </c>
      <c r="F241" s="265" t="s">
        <v>272</v>
      </c>
      <c r="G241" s="263"/>
      <c r="H241" s="266">
        <v>3.1200000000000001</v>
      </c>
      <c r="I241" s="267"/>
      <c r="J241" s="263"/>
      <c r="K241" s="263"/>
      <c r="L241" s="268"/>
      <c r="M241" s="269"/>
      <c r="N241" s="270"/>
      <c r="O241" s="270"/>
      <c r="P241" s="270"/>
      <c r="Q241" s="270"/>
      <c r="R241" s="270"/>
      <c r="S241" s="270"/>
      <c r="T241" s="27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2" t="s">
        <v>136</v>
      </c>
      <c r="AU241" s="272" t="s">
        <v>83</v>
      </c>
      <c r="AV241" s="14" t="s">
        <v>83</v>
      </c>
      <c r="AW241" s="14" t="s">
        <v>30</v>
      </c>
      <c r="AX241" s="14" t="s">
        <v>81</v>
      </c>
      <c r="AY241" s="272" t="s">
        <v>128</v>
      </c>
    </row>
    <row r="242" s="2" customFormat="1" ht="21.75" customHeight="1">
      <c r="A242" s="39"/>
      <c r="B242" s="40"/>
      <c r="C242" s="237" t="s">
        <v>273</v>
      </c>
      <c r="D242" s="237" t="s">
        <v>130</v>
      </c>
      <c r="E242" s="238" t="s">
        <v>274</v>
      </c>
      <c r="F242" s="239" t="s">
        <v>275</v>
      </c>
      <c r="G242" s="240" t="s">
        <v>151</v>
      </c>
      <c r="H242" s="241">
        <v>3.1200000000000001</v>
      </c>
      <c r="I242" s="242"/>
      <c r="J242" s="243">
        <f>ROUND(I242*H242,2)</f>
        <v>0</v>
      </c>
      <c r="K242" s="244"/>
      <c r="L242" s="45"/>
      <c r="M242" s="245" t="s">
        <v>1</v>
      </c>
      <c r="N242" s="246" t="s">
        <v>38</v>
      </c>
      <c r="O242" s="92"/>
      <c r="P242" s="247">
        <f>O242*H242</f>
        <v>0</v>
      </c>
      <c r="Q242" s="247">
        <v>0</v>
      </c>
      <c r="R242" s="247">
        <f>Q242*H242</f>
        <v>0</v>
      </c>
      <c r="S242" s="247">
        <v>0.28999999999999998</v>
      </c>
      <c r="T242" s="248">
        <f>S242*H242</f>
        <v>0.90479999999999994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9" t="s">
        <v>134</v>
      </c>
      <c r="AT242" s="249" t="s">
        <v>130</v>
      </c>
      <c r="AU242" s="249" t="s">
        <v>83</v>
      </c>
      <c r="AY242" s="18" t="s">
        <v>128</v>
      </c>
      <c r="BE242" s="250">
        <f>IF(N242="základní",J242,0)</f>
        <v>0</v>
      </c>
      <c r="BF242" s="250">
        <f>IF(N242="snížená",J242,0)</f>
        <v>0</v>
      </c>
      <c r="BG242" s="250">
        <f>IF(N242="zákl. přenesená",J242,0)</f>
        <v>0</v>
      </c>
      <c r="BH242" s="250">
        <f>IF(N242="sníž. přenesená",J242,0)</f>
        <v>0</v>
      </c>
      <c r="BI242" s="250">
        <f>IF(N242="nulová",J242,0)</f>
        <v>0</v>
      </c>
      <c r="BJ242" s="18" t="s">
        <v>81</v>
      </c>
      <c r="BK242" s="250">
        <f>ROUND(I242*H242,2)</f>
        <v>0</v>
      </c>
      <c r="BL242" s="18" t="s">
        <v>134</v>
      </c>
      <c r="BM242" s="249" t="s">
        <v>276</v>
      </c>
    </row>
    <row r="243" s="13" customFormat="1">
      <c r="A243" s="13"/>
      <c r="B243" s="251"/>
      <c r="C243" s="252"/>
      <c r="D243" s="253" t="s">
        <v>136</v>
      </c>
      <c r="E243" s="254" t="s">
        <v>1</v>
      </c>
      <c r="F243" s="255" t="s">
        <v>173</v>
      </c>
      <c r="G243" s="252"/>
      <c r="H243" s="254" t="s">
        <v>1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1" t="s">
        <v>136</v>
      </c>
      <c r="AU243" s="261" t="s">
        <v>83</v>
      </c>
      <c r="AV243" s="13" t="s">
        <v>81</v>
      </c>
      <c r="AW243" s="13" t="s">
        <v>30</v>
      </c>
      <c r="AX243" s="13" t="s">
        <v>73</v>
      </c>
      <c r="AY243" s="261" t="s">
        <v>128</v>
      </c>
    </row>
    <row r="244" s="14" customFormat="1">
      <c r="A244" s="14"/>
      <c r="B244" s="262"/>
      <c r="C244" s="263"/>
      <c r="D244" s="253" t="s">
        <v>136</v>
      </c>
      <c r="E244" s="264" t="s">
        <v>1</v>
      </c>
      <c r="F244" s="265" t="s">
        <v>272</v>
      </c>
      <c r="G244" s="263"/>
      <c r="H244" s="266">
        <v>3.1200000000000001</v>
      </c>
      <c r="I244" s="267"/>
      <c r="J244" s="263"/>
      <c r="K244" s="263"/>
      <c r="L244" s="268"/>
      <c r="M244" s="269"/>
      <c r="N244" s="270"/>
      <c r="O244" s="270"/>
      <c r="P244" s="270"/>
      <c r="Q244" s="270"/>
      <c r="R244" s="270"/>
      <c r="S244" s="270"/>
      <c r="T244" s="27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2" t="s">
        <v>136</v>
      </c>
      <c r="AU244" s="272" t="s">
        <v>83</v>
      </c>
      <c r="AV244" s="14" t="s">
        <v>83</v>
      </c>
      <c r="AW244" s="14" t="s">
        <v>30</v>
      </c>
      <c r="AX244" s="14" t="s">
        <v>81</v>
      </c>
      <c r="AY244" s="272" t="s">
        <v>128</v>
      </c>
    </row>
    <row r="245" s="2" customFormat="1" ht="21.75" customHeight="1">
      <c r="A245" s="39"/>
      <c r="B245" s="40"/>
      <c r="C245" s="237" t="s">
        <v>7</v>
      </c>
      <c r="D245" s="237" t="s">
        <v>130</v>
      </c>
      <c r="E245" s="238" t="s">
        <v>277</v>
      </c>
      <c r="F245" s="239" t="s">
        <v>278</v>
      </c>
      <c r="G245" s="240" t="s">
        <v>151</v>
      </c>
      <c r="H245" s="241">
        <v>4.7999999999999998</v>
      </c>
      <c r="I245" s="242"/>
      <c r="J245" s="243">
        <f>ROUND(I245*H245,2)</f>
        <v>0</v>
      </c>
      <c r="K245" s="244"/>
      <c r="L245" s="45"/>
      <c r="M245" s="245" t="s">
        <v>1</v>
      </c>
      <c r="N245" s="246" t="s">
        <v>38</v>
      </c>
      <c r="O245" s="92"/>
      <c r="P245" s="247">
        <f>O245*H245</f>
        <v>0</v>
      </c>
      <c r="Q245" s="247">
        <v>0</v>
      </c>
      <c r="R245" s="247">
        <f>Q245*H245</f>
        <v>0</v>
      </c>
      <c r="S245" s="247">
        <v>0.57999999999999996</v>
      </c>
      <c r="T245" s="248">
        <f>S245*H245</f>
        <v>2.7839999999999998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9" t="s">
        <v>134</v>
      </c>
      <c r="AT245" s="249" t="s">
        <v>130</v>
      </c>
      <c r="AU245" s="249" t="s">
        <v>83</v>
      </c>
      <c r="AY245" s="18" t="s">
        <v>128</v>
      </c>
      <c r="BE245" s="250">
        <f>IF(N245="základní",J245,0)</f>
        <v>0</v>
      </c>
      <c r="BF245" s="250">
        <f>IF(N245="snížená",J245,0)</f>
        <v>0</v>
      </c>
      <c r="BG245" s="250">
        <f>IF(N245="zákl. přenesená",J245,0)</f>
        <v>0</v>
      </c>
      <c r="BH245" s="250">
        <f>IF(N245="sníž. přenesená",J245,0)</f>
        <v>0</v>
      </c>
      <c r="BI245" s="250">
        <f>IF(N245="nulová",J245,0)</f>
        <v>0</v>
      </c>
      <c r="BJ245" s="18" t="s">
        <v>81</v>
      </c>
      <c r="BK245" s="250">
        <f>ROUND(I245*H245,2)</f>
        <v>0</v>
      </c>
      <c r="BL245" s="18" t="s">
        <v>134</v>
      </c>
      <c r="BM245" s="249" t="s">
        <v>279</v>
      </c>
    </row>
    <row r="246" s="13" customFormat="1">
      <c r="A246" s="13"/>
      <c r="B246" s="251"/>
      <c r="C246" s="252"/>
      <c r="D246" s="253" t="s">
        <v>136</v>
      </c>
      <c r="E246" s="254" t="s">
        <v>1</v>
      </c>
      <c r="F246" s="255" t="s">
        <v>280</v>
      </c>
      <c r="G246" s="252"/>
      <c r="H246" s="254" t="s">
        <v>1</v>
      </c>
      <c r="I246" s="256"/>
      <c r="J246" s="252"/>
      <c r="K246" s="252"/>
      <c r="L246" s="257"/>
      <c r="M246" s="258"/>
      <c r="N246" s="259"/>
      <c r="O246" s="259"/>
      <c r="P246" s="259"/>
      <c r="Q246" s="259"/>
      <c r="R246" s="259"/>
      <c r="S246" s="259"/>
      <c r="T246" s="26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1" t="s">
        <v>136</v>
      </c>
      <c r="AU246" s="261" t="s">
        <v>83</v>
      </c>
      <c r="AV246" s="13" t="s">
        <v>81</v>
      </c>
      <c r="AW246" s="13" t="s">
        <v>30</v>
      </c>
      <c r="AX246" s="13" t="s">
        <v>73</v>
      </c>
      <c r="AY246" s="261" t="s">
        <v>128</v>
      </c>
    </row>
    <row r="247" s="13" customFormat="1">
      <c r="A247" s="13"/>
      <c r="B247" s="251"/>
      <c r="C247" s="252"/>
      <c r="D247" s="253" t="s">
        <v>136</v>
      </c>
      <c r="E247" s="254" t="s">
        <v>1</v>
      </c>
      <c r="F247" s="255" t="s">
        <v>154</v>
      </c>
      <c r="G247" s="252"/>
      <c r="H247" s="254" t="s">
        <v>1</v>
      </c>
      <c r="I247" s="256"/>
      <c r="J247" s="252"/>
      <c r="K247" s="252"/>
      <c r="L247" s="257"/>
      <c r="M247" s="258"/>
      <c r="N247" s="259"/>
      <c r="O247" s="259"/>
      <c r="P247" s="259"/>
      <c r="Q247" s="259"/>
      <c r="R247" s="259"/>
      <c r="S247" s="259"/>
      <c r="T247" s="26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1" t="s">
        <v>136</v>
      </c>
      <c r="AU247" s="261" t="s">
        <v>83</v>
      </c>
      <c r="AV247" s="13" t="s">
        <v>81</v>
      </c>
      <c r="AW247" s="13" t="s">
        <v>30</v>
      </c>
      <c r="AX247" s="13" t="s">
        <v>73</v>
      </c>
      <c r="AY247" s="261" t="s">
        <v>128</v>
      </c>
    </row>
    <row r="248" s="13" customFormat="1">
      <c r="A248" s="13"/>
      <c r="B248" s="251"/>
      <c r="C248" s="252"/>
      <c r="D248" s="253" t="s">
        <v>136</v>
      </c>
      <c r="E248" s="254" t="s">
        <v>1</v>
      </c>
      <c r="F248" s="255" t="s">
        <v>171</v>
      </c>
      <c r="G248" s="252"/>
      <c r="H248" s="254" t="s">
        <v>1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1" t="s">
        <v>136</v>
      </c>
      <c r="AU248" s="261" t="s">
        <v>83</v>
      </c>
      <c r="AV248" s="13" t="s">
        <v>81</v>
      </c>
      <c r="AW248" s="13" t="s">
        <v>30</v>
      </c>
      <c r="AX248" s="13" t="s">
        <v>73</v>
      </c>
      <c r="AY248" s="261" t="s">
        <v>128</v>
      </c>
    </row>
    <row r="249" s="14" customFormat="1">
      <c r="A249" s="14"/>
      <c r="B249" s="262"/>
      <c r="C249" s="263"/>
      <c r="D249" s="253" t="s">
        <v>136</v>
      </c>
      <c r="E249" s="264" t="s">
        <v>1</v>
      </c>
      <c r="F249" s="265" t="s">
        <v>281</v>
      </c>
      <c r="G249" s="263"/>
      <c r="H249" s="266">
        <v>4.7999999999999998</v>
      </c>
      <c r="I249" s="267"/>
      <c r="J249" s="263"/>
      <c r="K249" s="263"/>
      <c r="L249" s="268"/>
      <c r="M249" s="269"/>
      <c r="N249" s="270"/>
      <c r="O249" s="270"/>
      <c r="P249" s="270"/>
      <c r="Q249" s="270"/>
      <c r="R249" s="270"/>
      <c r="S249" s="270"/>
      <c r="T249" s="27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2" t="s">
        <v>136</v>
      </c>
      <c r="AU249" s="272" t="s">
        <v>83</v>
      </c>
      <c r="AV249" s="14" t="s">
        <v>83</v>
      </c>
      <c r="AW249" s="14" t="s">
        <v>30</v>
      </c>
      <c r="AX249" s="14" t="s">
        <v>81</v>
      </c>
      <c r="AY249" s="272" t="s">
        <v>128</v>
      </c>
    </row>
    <row r="250" s="2" customFormat="1" ht="21.75" customHeight="1">
      <c r="A250" s="39"/>
      <c r="B250" s="40"/>
      <c r="C250" s="237" t="s">
        <v>282</v>
      </c>
      <c r="D250" s="237" t="s">
        <v>130</v>
      </c>
      <c r="E250" s="238" t="s">
        <v>283</v>
      </c>
      <c r="F250" s="239" t="s">
        <v>284</v>
      </c>
      <c r="G250" s="240" t="s">
        <v>151</v>
      </c>
      <c r="H250" s="241">
        <v>4.7999999999999998</v>
      </c>
      <c r="I250" s="242"/>
      <c r="J250" s="243">
        <f>ROUND(I250*H250,2)</f>
        <v>0</v>
      </c>
      <c r="K250" s="244"/>
      <c r="L250" s="45"/>
      <c r="M250" s="245" t="s">
        <v>1</v>
      </c>
      <c r="N250" s="246" t="s">
        <v>38</v>
      </c>
      <c r="O250" s="92"/>
      <c r="P250" s="247">
        <f>O250*H250</f>
        <v>0</v>
      </c>
      <c r="Q250" s="247">
        <v>9.0000000000000006E-05</v>
      </c>
      <c r="R250" s="247">
        <f>Q250*H250</f>
        <v>0.00043200000000000004</v>
      </c>
      <c r="S250" s="247">
        <v>0.25600000000000001</v>
      </c>
      <c r="T250" s="248">
        <f>S250*H250</f>
        <v>1.2287999999999999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9" t="s">
        <v>134</v>
      </c>
      <c r="AT250" s="249" t="s">
        <v>130</v>
      </c>
      <c r="AU250" s="249" t="s">
        <v>83</v>
      </c>
      <c r="AY250" s="18" t="s">
        <v>128</v>
      </c>
      <c r="BE250" s="250">
        <f>IF(N250="základní",J250,0)</f>
        <v>0</v>
      </c>
      <c r="BF250" s="250">
        <f>IF(N250="snížená",J250,0)</f>
        <v>0</v>
      </c>
      <c r="BG250" s="250">
        <f>IF(N250="zákl. přenesená",J250,0)</f>
        <v>0</v>
      </c>
      <c r="BH250" s="250">
        <f>IF(N250="sníž. přenesená",J250,0)</f>
        <v>0</v>
      </c>
      <c r="BI250" s="250">
        <f>IF(N250="nulová",J250,0)</f>
        <v>0</v>
      </c>
      <c r="BJ250" s="18" t="s">
        <v>81</v>
      </c>
      <c r="BK250" s="250">
        <f>ROUND(I250*H250,2)</f>
        <v>0</v>
      </c>
      <c r="BL250" s="18" t="s">
        <v>134</v>
      </c>
      <c r="BM250" s="249" t="s">
        <v>285</v>
      </c>
    </row>
    <row r="251" s="13" customFormat="1">
      <c r="A251" s="13"/>
      <c r="B251" s="251"/>
      <c r="C251" s="252"/>
      <c r="D251" s="253" t="s">
        <v>136</v>
      </c>
      <c r="E251" s="254" t="s">
        <v>1</v>
      </c>
      <c r="F251" s="255" t="s">
        <v>154</v>
      </c>
      <c r="G251" s="252"/>
      <c r="H251" s="254" t="s">
        <v>1</v>
      </c>
      <c r="I251" s="256"/>
      <c r="J251" s="252"/>
      <c r="K251" s="252"/>
      <c r="L251" s="257"/>
      <c r="M251" s="258"/>
      <c r="N251" s="259"/>
      <c r="O251" s="259"/>
      <c r="P251" s="259"/>
      <c r="Q251" s="259"/>
      <c r="R251" s="259"/>
      <c r="S251" s="259"/>
      <c r="T251" s="26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1" t="s">
        <v>136</v>
      </c>
      <c r="AU251" s="261" t="s">
        <v>83</v>
      </c>
      <c r="AV251" s="13" t="s">
        <v>81</v>
      </c>
      <c r="AW251" s="13" t="s">
        <v>30</v>
      </c>
      <c r="AX251" s="13" t="s">
        <v>73</v>
      </c>
      <c r="AY251" s="261" t="s">
        <v>128</v>
      </c>
    </row>
    <row r="252" s="13" customFormat="1">
      <c r="A252" s="13"/>
      <c r="B252" s="251"/>
      <c r="C252" s="252"/>
      <c r="D252" s="253" t="s">
        <v>136</v>
      </c>
      <c r="E252" s="254" t="s">
        <v>1</v>
      </c>
      <c r="F252" s="255" t="s">
        <v>171</v>
      </c>
      <c r="G252" s="252"/>
      <c r="H252" s="254" t="s">
        <v>1</v>
      </c>
      <c r="I252" s="256"/>
      <c r="J252" s="252"/>
      <c r="K252" s="252"/>
      <c r="L252" s="257"/>
      <c r="M252" s="258"/>
      <c r="N252" s="259"/>
      <c r="O252" s="259"/>
      <c r="P252" s="259"/>
      <c r="Q252" s="259"/>
      <c r="R252" s="259"/>
      <c r="S252" s="259"/>
      <c r="T252" s="26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1" t="s">
        <v>136</v>
      </c>
      <c r="AU252" s="261" t="s">
        <v>83</v>
      </c>
      <c r="AV252" s="13" t="s">
        <v>81</v>
      </c>
      <c r="AW252" s="13" t="s">
        <v>30</v>
      </c>
      <c r="AX252" s="13" t="s">
        <v>73</v>
      </c>
      <c r="AY252" s="261" t="s">
        <v>128</v>
      </c>
    </row>
    <row r="253" s="14" customFormat="1">
      <c r="A253" s="14"/>
      <c r="B253" s="262"/>
      <c r="C253" s="263"/>
      <c r="D253" s="253" t="s">
        <v>136</v>
      </c>
      <c r="E253" s="264" t="s">
        <v>1</v>
      </c>
      <c r="F253" s="265" t="s">
        <v>281</v>
      </c>
      <c r="G253" s="263"/>
      <c r="H253" s="266">
        <v>4.7999999999999998</v>
      </c>
      <c r="I253" s="267"/>
      <c r="J253" s="263"/>
      <c r="K253" s="263"/>
      <c r="L253" s="268"/>
      <c r="M253" s="269"/>
      <c r="N253" s="270"/>
      <c r="O253" s="270"/>
      <c r="P253" s="270"/>
      <c r="Q253" s="270"/>
      <c r="R253" s="270"/>
      <c r="S253" s="270"/>
      <c r="T253" s="27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2" t="s">
        <v>136</v>
      </c>
      <c r="AU253" s="272" t="s">
        <v>83</v>
      </c>
      <c r="AV253" s="14" t="s">
        <v>83</v>
      </c>
      <c r="AW253" s="14" t="s">
        <v>30</v>
      </c>
      <c r="AX253" s="14" t="s">
        <v>81</v>
      </c>
      <c r="AY253" s="272" t="s">
        <v>128</v>
      </c>
    </row>
    <row r="254" s="2" customFormat="1" ht="21.75" customHeight="1">
      <c r="A254" s="39"/>
      <c r="B254" s="40"/>
      <c r="C254" s="237" t="s">
        <v>286</v>
      </c>
      <c r="D254" s="237" t="s">
        <v>130</v>
      </c>
      <c r="E254" s="238" t="s">
        <v>287</v>
      </c>
      <c r="F254" s="239" t="s">
        <v>288</v>
      </c>
      <c r="G254" s="240" t="s">
        <v>151</v>
      </c>
      <c r="H254" s="241">
        <v>6.5999999999999996</v>
      </c>
      <c r="I254" s="242"/>
      <c r="J254" s="243">
        <f>ROUND(I254*H254,2)</f>
        <v>0</v>
      </c>
      <c r="K254" s="244"/>
      <c r="L254" s="45"/>
      <c r="M254" s="245" t="s">
        <v>1</v>
      </c>
      <c r="N254" s="246" t="s">
        <v>38</v>
      </c>
      <c r="O254" s="92"/>
      <c r="P254" s="247">
        <f>O254*H254</f>
        <v>0</v>
      </c>
      <c r="Q254" s="247">
        <v>9.0000000000000006E-05</v>
      </c>
      <c r="R254" s="247">
        <f>Q254*H254</f>
        <v>0.00059400000000000002</v>
      </c>
      <c r="S254" s="247">
        <v>0.28199999999999997</v>
      </c>
      <c r="T254" s="248">
        <f>S254*H254</f>
        <v>1.8611999999999997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9" t="s">
        <v>134</v>
      </c>
      <c r="AT254" s="249" t="s">
        <v>130</v>
      </c>
      <c r="AU254" s="249" t="s">
        <v>83</v>
      </c>
      <c r="AY254" s="18" t="s">
        <v>128</v>
      </c>
      <c r="BE254" s="250">
        <f>IF(N254="základní",J254,0)</f>
        <v>0</v>
      </c>
      <c r="BF254" s="250">
        <f>IF(N254="snížená",J254,0)</f>
        <v>0</v>
      </c>
      <c r="BG254" s="250">
        <f>IF(N254="zákl. přenesená",J254,0)</f>
        <v>0</v>
      </c>
      <c r="BH254" s="250">
        <f>IF(N254="sníž. přenesená",J254,0)</f>
        <v>0</v>
      </c>
      <c r="BI254" s="250">
        <f>IF(N254="nulová",J254,0)</f>
        <v>0</v>
      </c>
      <c r="BJ254" s="18" t="s">
        <v>81</v>
      </c>
      <c r="BK254" s="250">
        <f>ROUND(I254*H254,2)</f>
        <v>0</v>
      </c>
      <c r="BL254" s="18" t="s">
        <v>134</v>
      </c>
      <c r="BM254" s="249" t="s">
        <v>289</v>
      </c>
    </row>
    <row r="255" s="13" customFormat="1">
      <c r="A255" s="13"/>
      <c r="B255" s="251"/>
      <c r="C255" s="252"/>
      <c r="D255" s="253" t="s">
        <v>136</v>
      </c>
      <c r="E255" s="254" t="s">
        <v>1</v>
      </c>
      <c r="F255" s="255" t="s">
        <v>290</v>
      </c>
      <c r="G255" s="252"/>
      <c r="H255" s="254" t="s">
        <v>1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1" t="s">
        <v>136</v>
      </c>
      <c r="AU255" s="261" t="s">
        <v>83</v>
      </c>
      <c r="AV255" s="13" t="s">
        <v>81</v>
      </c>
      <c r="AW255" s="13" t="s">
        <v>30</v>
      </c>
      <c r="AX255" s="13" t="s">
        <v>73</v>
      </c>
      <c r="AY255" s="261" t="s">
        <v>128</v>
      </c>
    </row>
    <row r="256" s="13" customFormat="1">
      <c r="A256" s="13"/>
      <c r="B256" s="251"/>
      <c r="C256" s="252"/>
      <c r="D256" s="253" t="s">
        <v>136</v>
      </c>
      <c r="E256" s="254" t="s">
        <v>1</v>
      </c>
      <c r="F256" s="255" t="s">
        <v>154</v>
      </c>
      <c r="G256" s="252"/>
      <c r="H256" s="254" t="s">
        <v>1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1" t="s">
        <v>136</v>
      </c>
      <c r="AU256" s="261" t="s">
        <v>83</v>
      </c>
      <c r="AV256" s="13" t="s">
        <v>81</v>
      </c>
      <c r="AW256" s="13" t="s">
        <v>30</v>
      </c>
      <c r="AX256" s="13" t="s">
        <v>73</v>
      </c>
      <c r="AY256" s="261" t="s">
        <v>128</v>
      </c>
    </row>
    <row r="257" s="13" customFormat="1">
      <c r="A257" s="13"/>
      <c r="B257" s="251"/>
      <c r="C257" s="252"/>
      <c r="D257" s="253" t="s">
        <v>136</v>
      </c>
      <c r="E257" s="254" t="s">
        <v>1</v>
      </c>
      <c r="F257" s="255" t="s">
        <v>171</v>
      </c>
      <c r="G257" s="252"/>
      <c r="H257" s="254" t="s">
        <v>1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1" t="s">
        <v>136</v>
      </c>
      <c r="AU257" s="261" t="s">
        <v>83</v>
      </c>
      <c r="AV257" s="13" t="s">
        <v>81</v>
      </c>
      <c r="AW257" s="13" t="s">
        <v>30</v>
      </c>
      <c r="AX257" s="13" t="s">
        <v>73</v>
      </c>
      <c r="AY257" s="261" t="s">
        <v>128</v>
      </c>
    </row>
    <row r="258" s="13" customFormat="1">
      <c r="A258" s="13"/>
      <c r="B258" s="251"/>
      <c r="C258" s="252"/>
      <c r="D258" s="253" t="s">
        <v>136</v>
      </c>
      <c r="E258" s="254" t="s">
        <v>1</v>
      </c>
      <c r="F258" s="255" t="s">
        <v>260</v>
      </c>
      <c r="G258" s="252"/>
      <c r="H258" s="254" t="s">
        <v>1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1" t="s">
        <v>136</v>
      </c>
      <c r="AU258" s="261" t="s">
        <v>83</v>
      </c>
      <c r="AV258" s="13" t="s">
        <v>81</v>
      </c>
      <c r="AW258" s="13" t="s">
        <v>30</v>
      </c>
      <c r="AX258" s="13" t="s">
        <v>73</v>
      </c>
      <c r="AY258" s="261" t="s">
        <v>128</v>
      </c>
    </row>
    <row r="259" s="14" customFormat="1">
      <c r="A259" s="14"/>
      <c r="B259" s="262"/>
      <c r="C259" s="263"/>
      <c r="D259" s="253" t="s">
        <v>136</v>
      </c>
      <c r="E259" s="264" t="s">
        <v>1</v>
      </c>
      <c r="F259" s="265" t="s">
        <v>291</v>
      </c>
      <c r="G259" s="263"/>
      <c r="H259" s="266">
        <v>6.5999999999999996</v>
      </c>
      <c r="I259" s="267"/>
      <c r="J259" s="263"/>
      <c r="K259" s="263"/>
      <c r="L259" s="268"/>
      <c r="M259" s="269"/>
      <c r="N259" s="270"/>
      <c r="O259" s="270"/>
      <c r="P259" s="270"/>
      <c r="Q259" s="270"/>
      <c r="R259" s="270"/>
      <c r="S259" s="270"/>
      <c r="T259" s="27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2" t="s">
        <v>136</v>
      </c>
      <c r="AU259" s="272" t="s">
        <v>83</v>
      </c>
      <c r="AV259" s="14" t="s">
        <v>83</v>
      </c>
      <c r="AW259" s="14" t="s">
        <v>30</v>
      </c>
      <c r="AX259" s="14" t="s">
        <v>81</v>
      </c>
      <c r="AY259" s="272" t="s">
        <v>128</v>
      </c>
    </row>
    <row r="260" s="2" customFormat="1" ht="16.5" customHeight="1">
      <c r="A260" s="39"/>
      <c r="B260" s="40"/>
      <c r="C260" s="237" t="s">
        <v>292</v>
      </c>
      <c r="D260" s="237" t="s">
        <v>130</v>
      </c>
      <c r="E260" s="238" t="s">
        <v>293</v>
      </c>
      <c r="F260" s="239" t="s">
        <v>294</v>
      </c>
      <c r="G260" s="240" t="s">
        <v>133</v>
      </c>
      <c r="H260" s="241">
        <v>8</v>
      </c>
      <c r="I260" s="242"/>
      <c r="J260" s="243">
        <f>ROUND(I260*H260,2)</f>
        <v>0</v>
      </c>
      <c r="K260" s="244"/>
      <c r="L260" s="45"/>
      <c r="M260" s="245" t="s">
        <v>1</v>
      </c>
      <c r="N260" s="246" t="s">
        <v>38</v>
      </c>
      <c r="O260" s="92"/>
      <c r="P260" s="247">
        <f>O260*H260</f>
        <v>0</v>
      </c>
      <c r="Q260" s="247">
        <v>0</v>
      </c>
      <c r="R260" s="247">
        <f>Q260*H260</f>
        <v>0</v>
      </c>
      <c r="S260" s="247">
        <v>0.20499999999999999</v>
      </c>
      <c r="T260" s="248">
        <f>S260*H260</f>
        <v>1.6399999999999999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9" t="s">
        <v>134</v>
      </c>
      <c r="AT260" s="249" t="s">
        <v>130</v>
      </c>
      <c r="AU260" s="249" t="s">
        <v>83</v>
      </c>
      <c r="AY260" s="18" t="s">
        <v>128</v>
      </c>
      <c r="BE260" s="250">
        <f>IF(N260="základní",J260,0)</f>
        <v>0</v>
      </c>
      <c r="BF260" s="250">
        <f>IF(N260="snížená",J260,0)</f>
        <v>0</v>
      </c>
      <c r="BG260" s="250">
        <f>IF(N260="zákl. přenesená",J260,0)</f>
        <v>0</v>
      </c>
      <c r="BH260" s="250">
        <f>IF(N260="sníž. přenesená",J260,0)</f>
        <v>0</v>
      </c>
      <c r="BI260" s="250">
        <f>IF(N260="nulová",J260,0)</f>
        <v>0</v>
      </c>
      <c r="BJ260" s="18" t="s">
        <v>81</v>
      </c>
      <c r="BK260" s="250">
        <f>ROUND(I260*H260,2)</f>
        <v>0</v>
      </c>
      <c r="BL260" s="18" t="s">
        <v>134</v>
      </c>
      <c r="BM260" s="249" t="s">
        <v>295</v>
      </c>
    </row>
    <row r="261" s="13" customFormat="1">
      <c r="A261" s="13"/>
      <c r="B261" s="251"/>
      <c r="C261" s="252"/>
      <c r="D261" s="253" t="s">
        <v>136</v>
      </c>
      <c r="E261" s="254" t="s">
        <v>1</v>
      </c>
      <c r="F261" s="255" t="s">
        <v>296</v>
      </c>
      <c r="G261" s="252"/>
      <c r="H261" s="254" t="s">
        <v>1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1" t="s">
        <v>136</v>
      </c>
      <c r="AU261" s="261" t="s">
        <v>83</v>
      </c>
      <c r="AV261" s="13" t="s">
        <v>81</v>
      </c>
      <c r="AW261" s="13" t="s">
        <v>30</v>
      </c>
      <c r="AX261" s="13" t="s">
        <v>73</v>
      </c>
      <c r="AY261" s="261" t="s">
        <v>128</v>
      </c>
    </row>
    <row r="262" s="14" customFormat="1">
      <c r="A262" s="14"/>
      <c r="B262" s="262"/>
      <c r="C262" s="263"/>
      <c r="D262" s="253" t="s">
        <v>136</v>
      </c>
      <c r="E262" s="264" t="s">
        <v>1</v>
      </c>
      <c r="F262" s="265" t="s">
        <v>134</v>
      </c>
      <c r="G262" s="263"/>
      <c r="H262" s="266">
        <v>4</v>
      </c>
      <c r="I262" s="267"/>
      <c r="J262" s="263"/>
      <c r="K262" s="263"/>
      <c r="L262" s="268"/>
      <c r="M262" s="269"/>
      <c r="N262" s="270"/>
      <c r="O262" s="270"/>
      <c r="P262" s="270"/>
      <c r="Q262" s="270"/>
      <c r="R262" s="270"/>
      <c r="S262" s="270"/>
      <c r="T262" s="27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2" t="s">
        <v>136</v>
      </c>
      <c r="AU262" s="272" t="s">
        <v>83</v>
      </c>
      <c r="AV262" s="14" t="s">
        <v>83</v>
      </c>
      <c r="AW262" s="14" t="s">
        <v>30</v>
      </c>
      <c r="AX262" s="14" t="s">
        <v>73</v>
      </c>
      <c r="AY262" s="272" t="s">
        <v>128</v>
      </c>
    </row>
    <row r="263" s="13" customFormat="1">
      <c r="A263" s="13"/>
      <c r="B263" s="251"/>
      <c r="C263" s="252"/>
      <c r="D263" s="253" t="s">
        <v>136</v>
      </c>
      <c r="E263" s="254" t="s">
        <v>1</v>
      </c>
      <c r="F263" s="255" t="s">
        <v>297</v>
      </c>
      <c r="G263" s="252"/>
      <c r="H263" s="254" t="s">
        <v>1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1" t="s">
        <v>136</v>
      </c>
      <c r="AU263" s="261" t="s">
        <v>83</v>
      </c>
      <c r="AV263" s="13" t="s">
        <v>81</v>
      </c>
      <c r="AW263" s="13" t="s">
        <v>30</v>
      </c>
      <c r="AX263" s="13" t="s">
        <v>73</v>
      </c>
      <c r="AY263" s="261" t="s">
        <v>128</v>
      </c>
    </row>
    <row r="264" s="14" customFormat="1">
      <c r="A264" s="14"/>
      <c r="B264" s="262"/>
      <c r="C264" s="263"/>
      <c r="D264" s="253" t="s">
        <v>136</v>
      </c>
      <c r="E264" s="264" t="s">
        <v>1</v>
      </c>
      <c r="F264" s="265" t="s">
        <v>134</v>
      </c>
      <c r="G264" s="263"/>
      <c r="H264" s="266">
        <v>4</v>
      </c>
      <c r="I264" s="267"/>
      <c r="J264" s="263"/>
      <c r="K264" s="263"/>
      <c r="L264" s="268"/>
      <c r="M264" s="269"/>
      <c r="N264" s="270"/>
      <c r="O264" s="270"/>
      <c r="P264" s="270"/>
      <c r="Q264" s="270"/>
      <c r="R264" s="270"/>
      <c r="S264" s="270"/>
      <c r="T264" s="27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2" t="s">
        <v>136</v>
      </c>
      <c r="AU264" s="272" t="s">
        <v>83</v>
      </c>
      <c r="AV264" s="14" t="s">
        <v>83</v>
      </c>
      <c r="AW264" s="14" t="s">
        <v>30</v>
      </c>
      <c r="AX264" s="14" t="s">
        <v>73</v>
      </c>
      <c r="AY264" s="272" t="s">
        <v>128</v>
      </c>
    </row>
    <row r="265" s="15" customFormat="1">
      <c r="A265" s="15"/>
      <c r="B265" s="273"/>
      <c r="C265" s="274"/>
      <c r="D265" s="253" t="s">
        <v>136</v>
      </c>
      <c r="E265" s="275" t="s">
        <v>1</v>
      </c>
      <c r="F265" s="276" t="s">
        <v>176</v>
      </c>
      <c r="G265" s="274"/>
      <c r="H265" s="277">
        <v>8</v>
      </c>
      <c r="I265" s="278"/>
      <c r="J265" s="274"/>
      <c r="K265" s="274"/>
      <c r="L265" s="279"/>
      <c r="M265" s="280"/>
      <c r="N265" s="281"/>
      <c r="O265" s="281"/>
      <c r="P265" s="281"/>
      <c r="Q265" s="281"/>
      <c r="R265" s="281"/>
      <c r="S265" s="281"/>
      <c r="T265" s="282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83" t="s">
        <v>136</v>
      </c>
      <c r="AU265" s="283" t="s">
        <v>83</v>
      </c>
      <c r="AV265" s="15" t="s">
        <v>134</v>
      </c>
      <c r="AW265" s="15" t="s">
        <v>30</v>
      </c>
      <c r="AX265" s="15" t="s">
        <v>81</v>
      </c>
      <c r="AY265" s="283" t="s">
        <v>128</v>
      </c>
    </row>
    <row r="266" s="2" customFormat="1" ht="16.5" customHeight="1">
      <c r="A266" s="39"/>
      <c r="B266" s="40"/>
      <c r="C266" s="237" t="s">
        <v>298</v>
      </c>
      <c r="D266" s="237" t="s">
        <v>130</v>
      </c>
      <c r="E266" s="238" t="s">
        <v>299</v>
      </c>
      <c r="F266" s="239" t="s">
        <v>300</v>
      </c>
      <c r="G266" s="240" t="s">
        <v>199</v>
      </c>
      <c r="H266" s="241">
        <v>6.7789999999999999</v>
      </c>
      <c r="I266" s="242"/>
      <c r="J266" s="243">
        <f>ROUND(I266*H266,2)</f>
        <v>0</v>
      </c>
      <c r="K266" s="244"/>
      <c r="L266" s="45"/>
      <c r="M266" s="245" t="s">
        <v>1</v>
      </c>
      <c r="N266" s="246" t="s">
        <v>38</v>
      </c>
      <c r="O266" s="92"/>
      <c r="P266" s="247">
        <f>O266*H266</f>
        <v>0</v>
      </c>
      <c r="Q266" s="247">
        <v>0</v>
      </c>
      <c r="R266" s="247">
        <f>Q266*H266</f>
        <v>0</v>
      </c>
      <c r="S266" s="247">
        <v>0</v>
      </c>
      <c r="T266" s="248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9" t="s">
        <v>134</v>
      </c>
      <c r="AT266" s="249" t="s">
        <v>130</v>
      </c>
      <c r="AU266" s="249" t="s">
        <v>83</v>
      </c>
      <c r="AY266" s="18" t="s">
        <v>128</v>
      </c>
      <c r="BE266" s="250">
        <f>IF(N266="základní",J266,0)</f>
        <v>0</v>
      </c>
      <c r="BF266" s="250">
        <f>IF(N266="snížená",J266,0)</f>
        <v>0</v>
      </c>
      <c r="BG266" s="250">
        <f>IF(N266="zákl. přenesená",J266,0)</f>
        <v>0</v>
      </c>
      <c r="BH266" s="250">
        <f>IF(N266="sníž. přenesená",J266,0)</f>
        <v>0</v>
      </c>
      <c r="BI266" s="250">
        <f>IF(N266="nulová",J266,0)</f>
        <v>0</v>
      </c>
      <c r="BJ266" s="18" t="s">
        <v>81</v>
      </c>
      <c r="BK266" s="250">
        <f>ROUND(I266*H266,2)</f>
        <v>0</v>
      </c>
      <c r="BL266" s="18" t="s">
        <v>134</v>
      </c>
      <c r="BM266" s="249" t="s">
        <v>301</v>
      </c>
    </row>
    <row r="267" s="13" customFormat="1">
      <c r="A267" s="13"/>
      <c r="B267" s="251"/>
      <c r="C267" s="252"/>
      <c r="D267" s="253" t="s">
        <v>136</v>
      </c>
      <c r="E267" s="254" t="s">
        <v>1</v>
      </c>
      <c r="F267" s="255" t="s">
        <v>302</v>
      </c>
      <c r="G267" s="252"/>
      <c r="H267" s="254" t="s">
        <v>1</v>
      </c>
      <c r="I267" s="256"/>
      <c r="J267" s="252"/>
      <c r="K267" s="252"/>
      <c r="L267" s="257"/>
      <c r="M267" s="258"/>
      <c r="N267" s="259"/>
      <c r="O267" s="259"/>
      <c r="P267" s="259"/>
      <c r="Q267" s="259"/>
      <c r="R267" s="259"/>
      <c r="S267" s="259"/>
      <c r="T267" s="26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1" t="s">
        <v>136</v>
      </c>
      <c r="AU267" s="261" t="s">
        <v>83</v>
      </c>
      <c r="AV267" s="13" t="s">
        <v>81</v>
      </c>
      <c r="AW267" s="13" t="s">
        <v>30</v>
      </c>
      <c r="AX267" s="13" t="s">
        <v>73</v>
      </c>
      <c r="AY267" s="261" t="s">
        <v>128</v>
      </c>
    </row>
    <row r="268" s="14" customFormat="1">
      <c r="A268" s="14"/>
      <c r="B268" s="262"/>
      <c r="C268" s="263"/>
      <c r="D268" s="253" t="s">
        <v>136</v>
      </c>
      <c r="E268" s="264" t="s">
        <v>1</v>
      </c>
      <c r="F268" s="265" t="s">
        <v>303</v>
      </c>
      <c r="G268" s="263"/>
      <c r="H268" s="266">
        <v>3.6890000000000001</v>
      </c>
      <c r="I268" s="267"/>
      <c r="J268" s="263"/>
      <c r="K268" s="263"/>
      <c r="L268" s="268"/>
      <c r="M268" s="269"/>
      <c r="N268" s="270"/>
      <c r="O268" s="270"/>
      <c r="P268" s="270"/>
      <c r="Q268" s="270"/>
      <c r="R268" s="270"/>
      <c r="S268" s="270"/>
      <c r="T268" s="27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2" t="s">
        <v>136</v>
      </c>
      <c r="AU268" s="272" t="s">
        <v>83</v>
      </c>
      <c r="AV268" s="14" t="s">
        <v>83</v>
      </c>
      <c r="AW268" s="14" t="s">
        <v>30</v>
      </c>
      <c r="AX268" s="14" t="s">
        <v>73</v>
      </c>
      <c r="AY268" s="272" t="s">
        <v>128</v>
      </c>
    </row>
    <row r="269" s="13" customFormat="1">
      <c r="A269" s="13"/>
      <c r="B269" s="251"/>
      <c r="C269" s="252"/>
      <c r="D269" s="253" t="s">
        <v>136</v>
      </c>
      <c r="E269" s="254" t="s">
        <v>1</v>
      </c>
      <c r="F269" s="255" t="s">
        <v>304</v>
      </c>
      <c r="G269" s="252"/>
      <c r="H269" s="254" t="s">
        <v>1</v>
      </c>
      <c r="I269" s="256"/>
      <c r="J269" s="252"/>
      <c r="K269" s="252"/>
      <c r="L269" s="257"/>
      <c r="M269" s="258"/>
      <c r="N269" s="259"/>
      <c r="O269" s="259"/>
      <c r="P269" s="259"/>
      <c r="Q269" s="259"/>
      <c r="R269" s="259"/>
      <c r="S269" s="259"/>
      <c r="T269" s="26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1" t="s">
        <v>136</v>
      </c>
      <c r="AU269" s="261" t="s">
        <v>83</v>
      </c>
      <c r="AV269" s="13" t="s">
        <v>81</v>
      </c>
      <c r="AW269" s="13" t="s">
        <v>30</v>
      </c>
      <c r="AX269" s="13" t="s">
        <v>73</v>
      </c>
      <c r="AY269" s="261" t="s">
        <v>128</v>
      </c>
    </row>
    <row r="270" s="14" customFormat="1">
      <c r="A270" s="14"/>
      <c r="B270" s="262"/>
      <c r="C270" s="263"/>
      <c r="D270" s="253" t="s">
        <v>136</v>
      </c>
      <c r="E270" s="264" t="s">
        <v>1</v>
      </c>
      <c r="F270" s="265" t="s">
        <v>305</v>
      </c>
      <c r="G270" s="263"/>
      <c r="H270" s="266">
        <v>3.0899999999999999</v>
      </c>
      <c r="I270" s="267"/>
      <c r="J270" s="263"/>
      <c r="K270" s="263"/>
      <c r="L270" s="268"/>
      <c r="M270" s="269"/>
      <c r="N270" s="270"/>
      <c r="O270" s="270"/>
      <c r="P270" s="270"/>
      <c r="Q270" s="270"/>
      <c r="R270" s="270"/>
      <c r="S270" s="270"/>
      <c r="T270" s="27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2" t="s">
        <v>136</v>
      </c>
      <c r="AU270" s="272" t="s">
        <v>83</v>
      </c>
      <c r="AV270" s="14" t="s">
        <v>83</v>
      </c>
      <c r="AW270" s="14" t="s">
        <v>30</v>
      </c>
      <c r="AX270" s="14" t="s">
        <v>73</v>
      </c>
      <c r="AY270" s="272" t="s">
        <v>128</v>
      </c>
    </row>
    <row r="271" s="15" customFormat="1">
      <c r="A271" s="15"/>
      <c r="B271" s="273"/>
      <c r="C271" s="274"/>
      <c r="D271" s="253" t="s">
        <v>136</v>
      </c>
      <c r="E271" s="275" t="s">
        <v>1</v>
      </c>
      <c r="F271" s="276" t="s">
        <v>176</v>
      </c>
      <c r="G271" s="274"/>
      <c r="H271" s="277">
        <v>6.7789999999999999</v>
      </c>
      <c r="I271" s="278"/>
      <c r="J271" s="274"/>
      <c r="K271" s="274"/>
      <c r="L271" s="279"/>
      <c r="M271" s="280"/>
      <c r="N271" s="281"/>
      <c r="O271" s="281"/>
      <c r="P271" s="281"/>
      <c r="Q271" s="281"/>
      <c r="R271" s="281"/>
      <c r="S271" s="281"/>
      <c r="T271" s="282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83" t="s">
        <v>136</v>
      </c>
      <c r="AU271" s="283" t="s">
        <v>83</v>
      </c>
      <c r="AV271" s="15" t="s">
        <v>134</v>
      </c>
      <c r="AW271" s="15" t="s">
        <v>30</v>
      </c>
      <c r="AX271" s="15" t="s">
        <v>81</v>
      </c>
      <c r="AY271" s="283" t="s">
        <v>128</v>
      </c>
    </row>
    <row r="272" s="2" customFormat="1" ht="21.75" customHeight="1">
      <c r="A272" s="39"/>
      <c r="B272" s="40"/>
      <c r="C272" s="237" t="s">
        <v>306</v>
      </c>
      <c r="D272" s="237" t="s">
        <v>130</v>
      </c>
      <c r="E272" s="238" t="s">
        <v>307</v>
      </c>
      <c r="F272" s="239" t="s">
        <v>308</v>
      </c>
      <c r="G272" s="240" t="s">
        <v>199</v>
      </c>
      <c r="H272" s="241">
        <v>27.116</v>
      </c>
      <c r="I272" s="242"/>
      <c r="J272" s="243">
        <f>ROUND(I272*H272,2)</f>
        <v>0</v>
      </c>
      <c r="K272" s="244"/>
      <c r="L272" s="45"/>
      <c r="M272" s="245" t="s">
        <v>1</v>
      </c>
      <c r="N272" s="246" t="s">
        <v>38</v>
      </c>
      <c r="O272" s="92"/>
      <c r="P272" s="247">
        <f>O272*H272</f>
        <v>0</v>
      </c>
      <c r="Q272" s="247">
        <v>0</v>
      </c>
      <c r="R272" s="247">
        <f>Q272*H272</f>
        <v>0</v>
      </c>
      <c r="S272" s="247">
        <v>0</v>
      </c>
      <c r="T272" s="248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9" t="s">
        <v>134</v>
      </c>
      <c r="AT272" s="249" t="s">
        <v>130</v>
      </c>
      <c r="AU272" s="249" t="s">
        <v>83</v>
      </c>
      <c r="AY272" s="18" t="s">
        <v>128</v>
      </c>
      <c r="BE272" s="250">
        <f>IF(N272="základní",J272,0)</f>
        <v>0</v>
      </c>
      <c r="BF272" s="250">
        <f>IF(N272="snížená",J272,0)</f>
        <v>0</v>
      </c>
      <c r="BG272" s="250">
        <f>IF(N272="zákl. přenesená",J272,0)</f>
        <v>0</v>
      </c>
      <c r="BH272" s="250">
        <f>IF(N272="sníž. přenesená",J272,0)</f>
        <v>0</v>
      </c>
      <c r="BI272" s="250">
        <f>IF(N272="nulová",J272,0)</f>
        <v>0</v>
      </c>
      <c r="BJ272" s="18" t="s">
        <v>81</v>
      </c>
      <c r="BK272" s="250">
        <f>ROUND(I272*H272,2)</f>
        <v>0</v>
      </c>
      <c r="BL272" s="18" t="s">
        <v>134</v>
      </c>
      <c r="BM272" s="249" t="s">
        <v>309</v>
      </c>
    </row>
    <row r="273" s="13" customFormat="1">
      <c r="A273" s="13"/>
      <c r="B273" s="251"/>
      <c r="C273" s="252"/>
      <c r="D273" s="253" t="s">
        <v>136</v>
      </c>
      <c r="E273" s="254" t="s">
        <v>1</v>
      </c>
      <c r="F273" s="255" t="s">
        <v>310</v>
      </c>
      <c r="G273" s="252"/>
      <c r="H273" s="254" t="s">
        <v>1</v>
      </c>
      <c r="I273" s="256"/>
      <c r="J273" s="252"/>
      <c r="K273" s="252"/>
      <c r="L273" s="257"/>
      <c r="M273" s="258"/>
      <c r="N273" s="259"/>
      <c r="O273" s="259"/>
      <c r="P273" s="259"/>
      <c r="Q273" s="259"/>
      <c r="R273" s="259"/>
      <c r="S273" s="259"/>
      <c r="T273" s="26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1" t="s">
        <v>136</v>
      </c>
      <c r="AU273" s="261" t="s">
        <v>83</v>
      </c>
      <c r="AV273" s="13" t="s">
        <v>81</v>
      </c>
      <c r="AW273" s="13" t="s">
        <v>30</v>
      </c>
      <c r="AX273" s="13" t="s">
        <v>73</v>
      </c>
      <c r="AY273" s="261" t="s">
        <v>128</v>
      </c>
    </row>
    <row r="274" s="14" customFormat="1">
      <c r="A274" s="14"/>
      <c r="B274" s="262"/>
      <c r="C274" s="263"/>
      <c r="D274" s="253" t="s">
        <v>136</v>
      </c>
      <c r="E274" s="264" t="s">
        <v>1</v>
      </c>
      <c r="F274" s="265" t="s">
        <v>311</v>
      </c>
      <c r="G274" s="263"/>
      <c r="H274" s="266">
        <v>27.116</v>
      </c>
      <c r="I274" s="267"/>
      <c r="J274" s="263"/>
      <c r="K274" s="263"/>
      <c r="L274" s="268"/>
      <c r="M274" s="269"/>
      <c r="N274" s="270"/>
      <c r="O274" s="270"/>
      <c r="P274" s="270"/>
      <c r="Q274" s="270"/>
      <c r="R274" s="270"/>
      <c r="S274" s="270"/>
      <c r="T274" s="27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2" t="s">
        <v>136</v>
      </c>
      <c r="AU274" s="272" t="s">
        <v>83</v>
      </c>
      <c r="AV274" s="14" t="s">
        <v>83</v>
      </c>
      <c r="AW274" s="14" t="s">
        <v>30</v>
      </c>
      <c r="AX274" s="14" t="s">
        <v>81</v>
      </c>
      <c r="AY274" s="272" t="s">
        <v>128</v>
      </c>
    </row>
    <row r="275" s="2" customFormat="1" ht="16.5" customHeight="1">
      <c r="A275" s="39"/>
      <c r="B275" s="40"/>
      <c r="C275" s="237" t="s">
        <v>312</v>
      </c>
      <c r="D275" s="237" t="s">
        <v>130</v>
      </c>
      <c r="E275" s="238" t="s">
        <v>313</v>
      </c>
      <c r="F275" s="239" t="s">
        <v>314</v>
      </c>
      <c r="G275" s="240" t="s">
        <v>199</v>
      </c>
      <c r="H275" s="241">
        <v>2.4359999999999999</v>
      </c>
      <c r="I275" s="242"/>
      <c r="J275" s="243">
        <f>ROUND(I275*H275,2)</f>
        <v>0</v>
      </c>
      <c r="K275" s="244"/>
      <c r="L275" s="45"/>
      <c r="M275" s="245" t="s">
        <v>1</v>
      </c>
      <c r="N275" s="246" t="s">
        <v>38</v>
      </c>
      <c r="O275" s="92"/>
      <c r="P275" s="247">
        <f>O275*H275</f>
        <v>0</v>
      </c>
      <c r="Q275" s="247">
        <v>0</v>
      </c>
      <c r="R275" s="247">
        <f>Q275*H275</f>
        <v>0</v>
      </c>
      <c r="S275" s="247">
        <v>0</v>
      </c>
      <c r="T275" s="248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9" t="s">
        <v>134</v>
      </c>
      <c r="AT275" s="249" t="s">
        <v>130</v>
      </c>
      <c r="AU275" s="249" t="s">
        <v>83</v>
      </c>
      <c r="AY275" s="18" t="s">
        <v>128</v>
      </c>
      <c r="BE275" s="250">
        <f>IF(N275="základní",J275,0)</f>
        <v>0</v>
      </c>
      <c r="BF275" s="250">
        <f>IF(N275="snížená",J275,0)</f>
        <v>0</v>
      </c>
      <c r="BG275" s="250">
        <f>IF(N275="zákl. přenesená",J275,0)</f>
        <v>0</v>
      </c>
      <c r="BH275" s="250">
        <f>IF(N275="sníž. přenesená",J275,0)</f>
        <v>0</v>
      </c>
      <c r="BI275" s="250">
        <f>IF(N275="nulová",J275,0)</f>
        <v>0</v>
      </c>
      <c r="BJ275" s="18" t="s">
        <v>81</v>
      </c>
      <c r="BK275" s="250">
        <f>ROUND(I275*H275,2)</f>
        <v>0</v>
      </c>
      <c r="BL275" s="18" t="s">
        <v>134</v>
      </c>
      <c r="BM275" s="249" t="s">
        <v>315</v>
      </c>
    </row>
    <row r="276" s="13" customFormat="1">
      <c r="A276" s="13"/>
      <c r="B276" s="251"/>
      <c r="C276" s="252"/>
      <c r="D276" s="253" t="s">
        <v>136</v>
      </c>
      <c r="E276" s="254" t="s">
        <v>1</v>
      </c>
      <c r="F276" s="255" t="s">
        <v>316</v>
      </c>
      <c r="G276" s="252"/>
      <c r="H276" s="254" t="s">
        <v>1</v>
      </c>
      <c r="I276" s="256"/>
      <c r="J276" s="252"/>
      <c r="K276" s="252"/>
      <c r="L276" s="257"/>
      <c r="M276" s="258"/>
      <c r="N276" s="259"/>
      <c r="O276" s="259"/>
      <c r="P276" s="259"/>
      <c r="Q276" s="259"/>
      <c r="R276" s="259"/>
      <c r="S276" s="259"/>
      <c r="T276" s="26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1" t="s">
        <v>136</v>
      </c>
      <c r="AU276" s="261" t="s">
        <v>83</v>
      </c>
      <c r="AV276" s="13" t="s">
        <v>81</v>
      </c>
      <c r="AW276" s="13" t="s">
        <v>30</v>
      </c>
      <c r="AX276" s="13" t="s">
        <v>73</v>
      </c>
      <c r="AY276" s="261" t="s">
        <v>128</v>
      </c>
    </row>
    <row r="277" s="14" customFormat="1">
      <c r="A277" s="14"/>
      <c r="B277" s="262"/>
      <c r="C277" s="263"/>
      <c r="D277" s="253" t="s">
        <v>136</v>
      </c>
      <c r="E277" s="264" t="s">
        <v>1</v>
      </c>
      <c r="F277" s="265" t="s">
        <v>317</v>
      </c>
      <c r="G277" s="263"/>
      <c r="H277" s="266">
        <v>0.79600000000000004</v>
      </c>
      <c r="I277" s="267"/>
      <c r="J277" s="263"/>
      <c r="K277" s="263"/>
      <c r="L277" s="268"/>
      <c r="M277" s="269"/>
      <c r="N277" s="270"/>
      <c r="O277" s="270"/>
      <c r="P277" s="270"/>
      <c r="Q277" s="270"/>
      <c r="R277" s="270"/>
      <c r="S277" s="270"/>
      <c r="T277" s="27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2" t="s">
        <v>136</v>
      </c>
      <c r="AU277" s="272" t="s">
        <v>83</v>
      </c>
      <c r="AV277" s="14" t="s">
        <v>83</v>
      </c>
      <c r="AW277" s="14" t="s">
        <v>30</v>
      </c>
      <c r="AX277" s="14" t="s">
        <v>73</v>
      </c>
      <c r="AY277" s="272" t="s">
        <v>128</v>
      </c>
    </row>
    <row r="278" s="13" customFormat="1">
      <c r="A278" s="13"/>
      <c r="B278" s="251"/>
      <c r="C278" s="252"/>
      <c r="D278" s="253" t="s">
        <v>136</v>
      </c>
      <c r="E278" s="254" t="s">
        <v>1</v>
      </c>
      <c r="F278" s="255" t="s">
        <v>318</v>
      </c>
      <c r="G278" s="252"/>
      <c r="H278" s="254" t="s">
        <v>1</v>
      </c>
      <c r="I278" s="256"/>
      <c r="J278" s="252"/>
      <c r="K278" s="252"/>
      <c r="L278" s="257"/>
      <c r="M278" s="258"/>
      <c r="N278" s="259"/>
      <c r="O278" s="259"/>
      <c r="P278" s="259"/>
      <c r="Q278" s="259"/>
      <c r="R278" s="259"/>
      <c r="S278" s="259"/>
      <c r="T278" s="26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1" t="s">
        <v>136</v>
      </c>
      <c r="AU278" s="261" t="s">
        <v>83</v>
      </c>
      <c r="AV278" s="13" t="s">
        <v>81</v>
      </c>
      <c r="AW278" s="13" t="s">
        <v>30</v>
      </c>
      <c r="AX278" s="13" t="s">
        <v>73</v>
      </c>
      <c r="AY278" s="261" t="s">
        <v>128</v>
      </c>
    </row>
    <row r="279" s="14" customFormat="1">
      <c r="A279" s="14"/>
      <c r="B279" s="262"/>
      <c r="C279" s="263"/>
      <c r="D279" s="253" t="s">
        <v>136</v>
      </c>
      <c r="E279" s="264" t="s">
        <v>1</v>
      </c>
      <c r="F279" s="265" t="s">
        <v>319</v>
      </c>
      <c r="G279" s="263"/>
      <c r="H279" s="266">
        <v>1.6399999999999999</v>
      </c>
      <c r="I279" s="267"/>
      <c r="J279" s="263"/>
      <c r="K279" s="263"/>
      <c r="L279" s="268"/>
      <c r="M279" s="269"/>
      <c r="N279" s="270"/>
      <c r="O279" s="270"/>
      <c r="P279" s="270"/>
      <c r="Q279" s="270"/>
      <c r="R279" s="270"/>
      <c r="S279" s="270"/>
      <c r="T279" s="27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2" t="s">
        <v>136</v>
      </c>
      <c r="AU279" s="272" t="s">
        <v>83</v>
      </c>
      <c r="AV279" s="14" t="s">
        <v>83</v>
      </c>
      <c r="AW279" s="14" t="s">
        <v>30</v>
      </c>
      <c r="AX279" s="14" t="s">
        <v>73</v>
      </c>
      <c r="AY279" s="272" t="s">
        <v>128</v>
      </c>
    </row>
    <row r="280" s="15" customFormat="1">
      <c r="A280" s="15"/>
      <c r="B280" s="273"/>
      <c r="C280" s="274"/>
      <c r="D280" s="253" t="s">
        <v>136</v>
      </c>
      <c r="E280" s="275" t="s">
        <v>1</v>
      </c>
      <c r="F280" s="276" t="s">
        <v>176</v>
      </c>
      <c r="G280" s="274"/>
      <c r="H280" s="277">
        <v>2.4359999999999999</v>
      </c>
      <c r="I280" s="278"/>
      <c r="J280" s="274"/>
      <c r="K280" s="274"/>
      <c r="L280" s="279"/>
      <c r="M280" s="280"/>
      <c r="N280" s="281"/>
      <c r="O280" s="281"/>
      <c r="P280" s="281"/>
      <c r="Q280" s="281"/>
      <c r="R280" s="281"/>
      <c r="S280" s="281"/>
      <c r="T280" s="282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83" t="s">
        <v>136</v>
      </c>
      <c r="AU280" s="283" t="s">
        <v>83</v>
      </c>
      <c r="AV280" s="15" t="s">
        <v>134</v>
      </c>
      <c r="AW280" s="15" t="s">
        <v>30</v>
      </c>
      <c r="AX280" s="15" t="s">
        <v>81</v>
      </c>
      <c r="AY280" s="283" t="s">
        <v>128</v>
      </c>
    </row>
    <row r="281" s="2" customFormat="1" ht="21.75" customHeight="1">
      <c r="A281" s="39"/>
      <c r="B281" s="40"/>
      <c r="C281" s="237" t="s">
        <v>320</v>
      </c>
      <c r="D281" s="237" t="s">
        <v>130</v>
      </c>
      <c r="E281" s="238" t="s">
        <v>321</v>
      </c>
      <c r="F281" s="239" t="s">
        <v>322</v>
      </c>
      <c r="G281" s="240" t="s">
        <v>199</v>
      </c>
      <c r="H281" s="241">
        <v>9.7439999999999998</v>
      </c>
      <c r="I281" s="242"/>
      <c r="J281" s="243">
        <f>ROUND(I281*H281,2)</f>
        <v>0</v>
      </c>
      <c r="K281" s="244"/>
      <c r="L281" s="45"/>
      <c r="M281" s="245" t="s">
        <v>1</v>
      </c>
      <c r="N281" s="246" t="s">
        <v>38</v>
      </c>
      <c r="O281" s="92"/>
      <c r="P281" s="247">
        <f>O281*H281</f>
        <v>0</v>
      </c>
      <c r="Q281" s="247">
        <v>0</v>
      </c>
      <c r="R281" s="247">
        <f>Q281*H281</f>
        <v>0</v>
      </c>
      <c r="S281" s="247">
        <v>0</v>
      </c>
      <c r="T281" s="248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9" t="s">
        <v>134</v>
      </c>
      <c r="AT281" s="249" t="s">
        <v>130</v>
      </c>
      <c r="AU281" s="249" t="s">
        <v>83</v>
      </c>
      <c r="AY281" s="18" t="s">
        <v>128</v>
      </c>
      <c r="BE281" s="250">
        <f>IF(N281="základní",J281,0)</f>
        <v>0</v>
      </c>
      <c r="BF281" s="250">
        <f>IF(N281="snížená",J281,0)</f>
        <v>0</v>
      </c>
      <c r="BG281" s="250">
        <f>IF(N281="zákl. přenesená",J281,0)</f>
        <v>0</v>
      </c>
      <c r="BH281" s="250">
        <f>IF(N281="sníž. přenesená",J281,0)</f>
        <v>0</v>
      </c>
      <c r="BI281" s="250">
        <f>IF(N281="nulová",J281,0)</f>
        <v>0</v>
      </c>
      <c r="BJ281" s="18" t="s">
        <v>81</v>
      </c>
      <c r="BK281" s="250">
        <f>ROUND(I281*H281,2)</f>
        <v>0</v>
      </c>
      <c r="BL281" s="18" t="s">
        <v>134</v>
      </c>
      <c r="BM281" s="249" t="s">
        <v>323</v>
      </c>
    </row>
    <row r="282" s="13" customFormat="1">
      <c r="A282" s="13"/>
      <c r="B282" s="251"/>
      <c r="C282" s="252"/>
      <c r="D282" s="253" t="s">
        <v>136</v>
      </c>
      <c r="E282" s="254" t="s">
        <v>1</v>
      </c>
      <c r="F282" s="255" t="s">
        <v>310</v>
      </c>
      <c r="G282" s="252"/>
      <c r="H282" s="254" t="s">
        <v>1</v>
      </c>
      <c r="I282" s="256"/>
      <c r="J282" s="252"/>
      <c r="K282" s="252"/>
      <c r="L282" s="257"/>
      <c r="M282" s="258"/>
      <c r="N282" s="259"/>
      <c r="O282" s="259"/>
      <c r="P282" s="259"/>
      <c r="Q282" s="259"/>
      <c r="R282" s="259"/>
      <c r="S282" s="259"/>
      <c r="T282" s="26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1" t="s">
        <v>136</v>
      </c>
      <c r="AU282" s="261" t="s">
        <v>83</v>
      </c>
      <c r="AV282" s="13" t="s">
        <v>81</v>
      </c>
      <c r="AW282" s="13" t="s">
        <v>30</v>
      </c>
      <c r="AX282" s="13" t="s">
        <v>73</v>
      </c>
      <c r="AY282" s="261" t="s">
        <v>128</v>
      </c>
    </row>
    <row r="283" s="14" customFormat="1">
      <c r="A283" s="14"/>
      <c r="B283" s="262"/>
      <c r="C283" s="263"/>
      <c r="D283" s="253" t="s">
        <v>136</v>
      </c>
      <c r="E283" s="264" t="s">
        <v>1</v>
      </c>
      <c r="F283" s="265" t="s">
        <v>324</v>
      </c>
      <c r="G283" s="263"/>
      <c r="H283" s="266">
        <v>9.7439999999999998</v>
      </c>
      <c r="I283" s="267"/>
      <c r="J283" s="263"/>
      <c r="K283" s="263"/>
      <c r="L283" s="268"/>
      <c r="M283" s="269"/>
      <c r="N283" s="270"/>
      <c r="O283" s="270"/>
      <c r="P283" s="270"/>
      <c r="Q283" s="270"/>
      <c r="R283" s="270"/>
      <c r="S283" s="270"/>
      <c r="T283" s="27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2" t="s">
        <v>136</v>
      </c>
      <c r="AU283" s="272" t="s">
        <v>83</v>
      </c>
      <c r="AV283" s="14" t="s">
        <v>83</v>
      </c>
      <c r="AW283" s="14" t="s">
        <v>30</v>
      </c>
      <c r="AX283" s="14" t="s">
        <v>81</v>
      </c>
      <c r="AY283" s="272" t="s">
        <v>128</v>
      </c>
    </row>
    <row r="284" s="2" customFormat="1" ht="21.75" customHeight="1">
      <c r="A284" s="39"/>
      <c r="B284" s="40"/>
      <c r="C284" s="237" t="s">
        <v>325</v>
      </c>
      <c r="D284" s="237" t="s">
        <v>130</v>
      </c>
      <c r="E284" s="238" t="s">
        <v>326</v>
      </c>
      <c r="F284" s="239" t="s">
        <v>327</v>
      </c>
      <c r="G284" s="240" t="s">
        <v>199</v>
      </c>
      <c r="H284" s="241">
        <v>3.0899999999999999</v>
      </c>
      <c r="I284" s="242"/>
      <c r="J284" s="243">
        <f>ROUND(I284*H284,2)</f>
        <v>0</v>
      </c>
      <c r="K284" s="244"/>
      <c r="L284" s="45"/>
      <c r="M284" s="245" t="s">
        <v>1</v>
      </c>
      <c r="N284" s="246" t="s">
        <v>38</v>
      </c>
      <c r="O284" s="92"/>
      <c r="P284" s="247">
        <f>O284*H284</f>
        <v>0</v>
      </c>
      <c r="Q284" s="247">
        <v>0</v>
      </c>
      <c r="R284" s="247">
        <f>Q284*H284</f>
        <v>0</v>
      </c>
      <c r="S284" s="247">
        <v>0</v>
      </c>
      <c r="T284" s="248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9" t="s">
        <v>134</v>
      </c>
      <c r="AT284" s="249" t="s">
        <v>130</v>
      </c>
      <c r="AU284" s="249" t="s">
        <v>83</v>
      </c>
      <c r="AY284" s="18" t="s">
        <v>128</v>
      </c>
      <c r="BE284" s="250">
        <f>IF(N284="základní",J284,0)</f>
        <v>0</v>
      </c>
      <c r="BF284" s="250">
        <f>IF(N284="snížená",J284,0)</f>
        <v>0</v>
      </c>
      <c r="BG284" s="250">
        <f>IF(N284="zákl. přenesená",J284,0)</f>
        <v>0</v>
      </c>
      <c r="BH284" s="250">
        <f>IF(N284="sníž. přenesená",J284,0)</f>
        <v>0</v>
      </c>
      <c r="BI284" s="250">
        <f>IF(N284="nulová",J284,0)</f>
        <v>0</v>
      </c>
      <c r="BJ284" s="18" t="s">
        <v>81</v>
      </c>
      <c r="BK284" s="250">
        <f>ROUND(I284*H284,2)</f>
        <v>0</v>
      </c>
      <c r="BL284" s="18" t="s">
        <v>134</v>
      </c>
      <c r="BM284" s="249" t="s">
        <v>328</v>
      </c>
    </row>
    <row r="285" s="13" customFormat="1">
      <c r="A285" s="13"/>
      <c r="B285" s="251"/>
      <c r="C285" s="252"/>
      <c r="D285" s="253" t="s">
        <v>136</v>
      </c>
      <c r="E285" s="254" t="s">
        <v>1</v>
      </c>
      <c r="F285" s="255" t="s">
        <v>304</v>
      </c>
      <c r="G285" s="252"/>
      <c r="H285" s="254" t="s">
        <v>1</v>
      </c>
      <c r="I285" s="256"/>
      <c r="J285" s="252"/>
      <c r="K285" s="252"/>
      <c r="L285" s="257"/>
      <c r="M285" s="258"/>
      <c r="N285" s="259"/>
      <c r="O285" s="259"/>
      <c r="P285" s="259"/>
      <c r="Q285" s="259"/>
      <c r="R285" s="259"/>
      <c r="S285" s="259"/>
      <c r="T285" s="26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1" t="s">
        <v>136</v>
      </c>
      <c r="AU285" s="261" t="s">
        <v>83</v>
      </c>
      <c r="AV285" s="13" t="s">
        <v>81</v>
      </c>
      <c r="AW285" s="13" t="s">
        <v>30</v>
      </c>
      <c r="AX285" s="13" t="s">
        <v>73</v>
      </c>
      <c r="AY285" s="261" t="s">
        <v>128</v>
      </c>
    </row>
    <row r="286" s="14" customFormat="1">
      <c r="A286" s="14"/>
      <c r="B286" s="262"/>
      <c r="C286" s="263"/>
      <c r="D286" s="253" t="s">
        <v>136</v>
      </c>
      <c r="E286" s="264" t="s">
        <v>1</v>
      </c>
      <c r="F286" s="265" t="s">
        <v>305</v>
      </c>
      <c r="G286" s="263"/>
      <c r="H286" s="266">
        <v>3.0899999999999999</v>
      </c>
      <c r="I286" s="267"/>
      <c r="J286" s="263"/>
      <c r="K286" s="263"/>
      <c r="L286" s="268"/>
      <c r="M286" s="269"/>
      <c r="N286" s="270"/>
      <c r="O286" s="270"/>
      <c r="P286" s="270"/>
      <c r="Q286" s="270"/>
      <c r="R286" s="270"/>
      <c r="S286" s="270"/>
      <c r="T286" s="27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2" t="s">
        <v>136</v>
      </c>
      <c r="AU286" s="272" t="s">
        <v>83</v>
      </c>
      <c r="AV286" s="14" t="s">
        <v>83</v>
      </c>
      <c r="AW286" s="14" t="s">
        <v>30</v>
      </c>
      <c r="AX286" s="14" t="s">
        <v>81</v>
      </c>
      <c r="AY286" s="272" t="s">
        <v>128</v>
      </c>
    </row>
    <row r="287" s="2" customFormat="1" ht="21.75" customHeight="1">
      <c r="A287" s="39"/>
      <c r="B287" s="40"/>
      <c r="C287" s="237" t="s">
        <v>329</v>
      </c>
      <c r="D287" s="237" t="s">
        <v>130</v>
      </c>
      <c r="E287" s="238" t="s">
        <v>330</v>
      </c>
      <c r="F287" s="239" t="s">
        <v>198</v>
      </c>
      <c r="G287" s="240" t="s">
        <v>199</v>
      </c>
      <c r="H287" s="241">
        <v>3.6890000000000001</v>
      </c>
      <c r="I287" s="242"/>
      <c r="J287" s="243">
        <f>ROUND(I287*H287,2)</f>
        <v>0</v>
      </c>
      <c r="K287" s="244"/>
      <c r="L287" s="45"/>
      <c r="M287" s="245" t="s">
        <v>1</v>
      </c>
      <c r="N287" s="246" t="s">
        <v>38</v>
      </c>
      <c r="O287" s="92"/>
      <c r="P287" s="247">
        <f>O287*H287</f>
        <v>0</v>
      </c>
      <c r="Q287" s="247">
        <v>0</v>
      </c>
      <c r="R287" s="247">
        <f>Q287*H287</f>
        <v>0</v>
      </c>
      <c r="S287" s="247">
        <v>0</v>
      </c>
      <c r="T287" s="248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9" t="s">
        <v>134</v>
      </c>
      <c r="AT287" s="249" t="s">
        <v>130</v>
      </c>
      <c r="AU287" s="249" t="s">
        <v>83</v>
      </c>
      <c r="AY287" s="18" t="s">
        <v>128</v>
      </c>
      <c r="BE287" s="250">
        <f>IF(N287="základní",J287,0)</f>
        <v>0</v>
      </c>
      <c r="BF287" s="250">
        <f>IF(N287="snížená",J287,0)</f>
        <v>0</v>
      </c>
      <c r="BG287" s="250">
        <f>IF(N287="zákl. přenesená",J287,0)</f>
        <v>0</v>
      </c>
      <c r="BH287" s="250">
        <f>IF(N287="sníž. přenesená",J287,0)</f>
        <v>0</v>
      </c>
      <c r="BI287" s="250">
        <f>IF(N287="nulová",J287,0)</f>
        <v>0</v>
      </c>
      <c r="BJ287" s="18" t="s">
        <v>81</v>
      </c>
      <c r="BK287" s="250">
        <f>ROUND(I287*H287,2)</f>
        <v>0</v>
      </c>
      <c r="BL287" s="18" t="s">
        <v>134</v>
      </c>
      <c r="BM287" s="249" t="s">
        <v>331</v>
      </c>
    </row>
    <row r="288" s="13" customFormat="1">
      <c r="A288" s="13"/>
      <c r="B288" s="251"/>
      <c r="C288" s="252"/>
      <c r="D288" s="253" t="s">
        <v>136</v>
      </c>
      <c r="E288" s="254" t="s">
        <v>1</v>
      </c>
      <c r="F288" s="255" t="s">
        <v>302</v>
      </c>
      <c r="G288" s="252"/>
      <c r="H288" s="254" t="s">
        <v>1</v>
      </c>
      <c r="I288" s="256"/>
      <c r="J288" s="252"/>
      <c r="K288" s="252"/>
      <c r="L288" s="257"/>
      <c r="M288" s="258"/>
      <c r="N288" s="259"/>
      <c r="O288" s="259"/>
      <c r="P288" s="259"/>
      <c r="Q288" s="259"/>
      <c r="R288" s="259"/>
      <c r="S288" s="259"/>
      <c r="T288" s="26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1" t="s">
        <v>136</v>
      </c>
      <c r="AU288" s="261" t="s">
        <v>83</v>
      </c>
      <c r="AV288" s="13" t="s">
        <v>81</v>
      </c>
      <c r="AW288" s="13" t="s">
        <v>30</v>
      </c>
      <c r="AX288" s="13" t="s">
        <v>73</v>
      </c>
      <c r="AY288" s="261" t="s">
        <v>128</v>
      </c>
    </row>
    <row r="289" s="14" customFormat="1">
      <c r="A289" s="14"/>
      <c r="B289" s="262"/>
      <c r="C289" s="263"/>
      <c r="D289" s="253" t="s">
        <v>136</v>
      </c>
      <c r="E289" s="264" t="s">
        <v>1</v>
      </c>
      <c r="F289" s="265" t="s">
        <v>303</v>
      </c>
      <c r="G289" s="263"/>
      <c r="H289" s="266">
        <v>3.6890000000000001</v>
      </c>
      <c r="I289" s="267"/>
      <c r="J289" s="263"/>
      <c r="K289" s="263"/>
      <c r="L289" s="268"/>
      <c r="M289" s="269"/>
      <c r="N289" s="270"/>
      <c r="O289" s="270"/>
      <c r="P289" s="270"/>
      <c r="Q289" s="270"/>
      <c r="R289" s="270"/>
      <c r="S289" s="270"/>
      <c r="T289" s="27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2" t="s">
        <v>136</v>
      </c>
      <c r="AU289" s="272" t="s">
        <v>83</v>
      </c>
      <c r="AV289" s="14" t="s">
        <v>83</v>
      </c>
      <c r="AW289" s="14" t="s">
        <v>30</v>
      </c>
      <c r="AX289" s="14" t="s">
        <v>81</v>
      </c>
      <c r="AY289" s="272" t="s">
        <v>128</v>
      </c>
    </row>
    <row r="290" s="2" customFormat="1" ht="21.75" customHeight="1">
      <c r="A290" s="39"/>
      <c r="B290" s="40"/>
      <c r="C290" s="237" t="s">
        <v>332</v>
      </c>
      <c r="D290" s="237" t="s">
        <v>130</v>
      </c>
      <c r="E290" s="238" t="s">
        <v>333</v>
      </c>
      <c r="F290" s="239" t="s">
        <v>334</v>
      </c>
      <c r="G290" s="240" t="s">
        <v>199</v>
      </c>
      <c r="H290" s="241">
        <v>2.4359999999999999</v>
      </c>
      <c r="I290" s="242"/>
      <c r="J290" s="243">
        <f>ROUND(I290*H290,2)</f>
        <v>0</v>
      </c>
      <c r="K290" s="244"/>
      <c r="L290" s="45"/>
      <c r="M290" s="245" t="s">
        <v>1</v>
      </c>
      <c r="N290" s="246" t="s">
        <v>38</v>
      </c>
      <c r="O290" s="92"/>
      <c r="P290" s="247">
        <f>O290*H290</f>
        <v>0</v>
      </c>
      <c r="Q290" s="247">
        <v>0</v>
      </c>
      <c r="R290" s="247">
        <f>Q290*H290</f>
        <v>0</v>
      </c>
      <c r="S290" s="247">
        <v>0</v>
      </c>
      <c r="T290" s="248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9" t="s">
        <v>134</v>
      </c>
      <c r="AT290" s="249" t="s">
        <v>130</v>
      </c>
      <c r="AU290" s="249" t="s">
        <v>83</v>
      </c>
      <c r="AY290" s="18" t="s">
        <v>128</v>
      </c>
      <c r="BE290" s="250">
        <f>IF(N290="základní",J290,0)</f>
        <v>0</v>
      </c>
      <c r="BF290" s="250">
        <f>IF(N290="snížená",J290,0)</f>
        <v>0</v>
      </c>
      <c r="BG290" s="250">
        <f>IF(N290="zákl. přenesená",J290,0)</f>
        <v>0</v>
      </c>
      <c r="BH290" s="250">
        <f>IF(N290="sníž. přenesená",J290,0)</f>
        <v>0</v>
      </c>
      <c r="BI290" s="250">
        <f>IF(N290="nulová",J290,0)</f>
        <v>0</v>
      </c>
      <c r="BJ290" s="18" t="s">
        <v>81</v>
      </c>
      <c r="BK290" s="250">
        <f>ROUND(I290*H290,2)</f>
        <v>0</v>
      </c>
      <c r="BL290" s="18" t="s">
        <v>134</v>
      </c>
      <c r="BM290" s="249" t="s">
        <v>335</v>
      </c>
    </row>
    <row r="291" s="13" customFormat="1">
      <c r="A291" s="13"/>
      <c r="B291" s="251"/>
      <c r="C291" s="252"/>
      <c r="D291" s="253" t="s">
        <v>136</v>
      </c>
      <c r="E291" s="254" t="s">
        <v>1</v>
      </c>
      <c r="F291" s="255" t="s">
        <v>316</v>
      </c>
      <c r="G291" s="252"/>
      <c r="H291" s="254" t="s">
        <v>1</v>
      </c>
      <c r="I291" s="256"/>
      <c r="J291" s="252"/>
      <c r="K291" s="252"/>
      <c r="L291" s="257"/>
      <c r="M291" s="258"/>
      <c r="N291" s="259"/>
      <c r="O291" s="259"/>
      <c r="P291" s="259"/>
      <c r="Q291" s="259"/>
      <c r="R291" s="259"/>
      <c r="S291" s="259"/>
      <c r="T291" s="26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1" t="s">
        <v>136</v>
      </c>
      <c r="AU291" s="261" t="s">
        <v>83</v>
      </c>
      <c r="AV291" s="13" t="s">
        <v>81</v>
      </c>
      <c r="AW291" s="13" t="s">
        <v>30</v>
      </c>
      <c r="AX291" s="13" t="s">
        <v>73</v>
      </c>
      <c r="AY291" s="261" t="s">
        <v>128</v>
      </c>
    </row>
    <row r="292" s="14" customFormat="1">
      <c r="A292" s="14"/>
      <c r="B292" s="262"/>
      <c r="C292" s="263"/>
      <c r="D292" s="253" t="s">
        <v>136</v>
      </c>
      <c r="E292" s="264" t="s">
        <v>1</v>
      </c>
      <c r="F292" s="265" t="s">
        <v>317</v>
      </c>
      <c r="G292" s="263"/>
      <c r="H292" s="266">
        <v>0.79600000000000004</v>
      </c>
      <c r="I292" s="267"/>
      <c r="J292" s="263"/>
      <c r="K292" s="263"/>
      <c r="L292" s="268"/>
      <c r="M292" s="269"/>
      <c r="N292" s="270"/>
      <c r="O292" s="270"/>
      <c r="P292" s="270"/>
      <c r="Q292" s="270"/>
      <c r="R292" s="270"/>
      <c r="S292" s="270"/>
      <c r="T292" s="27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2" t="s">
        <v>136</v>
      </c>
      <c r="AU292" s="272" t="s">
        <v>83</v>
      </c>
      <c r="AV292" s="14" t="s">
        <v>83</v>
      </c>
      <c r="AW292" s="14" t="s">
        <v>30</v>
      </c>
      <c r="AX292" s="14" t="s">
        <v>73</v>
      </c>
      <c r="AY292" s="272" t="s">
        <v>128</v>
      </c>
    </row>
    <row r="293" s="13" customFormat="1">
      <c r="A293" s="13"/>
      <c r="B293" s="251"/>
      <c r="C293" s="252"/>
      <c r="D293" s="253" t="s">
        <v>136</v>
      </c>
      <c r="E293" s="254" t="s">
        <v>1</v>
      </c>
      <c r="F293" s="255" t="s">
        <v>318</v>
      </c>
      <c r="G293" s="252"/>
      <c r="H293" s="254" t="s">
        <v>1</v>
      </c>
      <c r="I293" s="256"/>
      <c r="J293" s="252"/>
      <c r="K293" s="252"/>
      <c r="L293" s="257"/>
      <c r="M293" s="258"/>
      <c r="N293" s="259"/>
      <c r="O293" s="259"/>
      <c r="P293" s="259"/>
      <c r="Q293" s="259"/>
      <c r="R293" s="259"/>
      <c r="S293" s="259"/>
      <c r="T293" s="26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1" t="s">
        <v>136</v>
      </c>
      <c r="AU293" s="261" t="s">
        <v>83</v>
      </c>
      <c r="AV293" s="13" t="s">
        <v>81</v>
      </c>
      <c r="AW293" s="13" t="s">
        <v>30</v>
      </c>
      <c r="AX293" s="13" t="s">
        <v>73</v>
      </c>
      <c r="AY293" s="261" t="s">
        <v>128</v>
      </c>
    </row>
    <row r="294" s="14" customFormat="1">
      <c r="A294" s="14"/>
      <c r="B294" s="262"/>
      <c r="C294" s="263"/>
      <c r="D294" s="253" t="s">
        <v>136</v>
      </c>
      <c r="E294" s="264" t="s">
        <v>1</v>
      </c>
      <c r="F294" s="265" t="s">
        <v>319</v>
      </c>
      <c r="G294" s="263"/>
      <c r="H294" s="266">
        <v>1.6399999999999999</v>
      </c>
      <c r="I294" s="267"/>
      <c r="J294" s="263"/>
      <c r="K294" s="263"/>
      <c r="L294" s="268"/>
      <c r="M294" s="269"/>
      <c r="N294" s="270"/>
      <c r="O294" s="270"/>
      <c r="P294" s="270"/>
      <c r="Q294" s="270"/>
      <c r="R294" s="270"/>
      <c r="S294" s="270"/>
      <c r="T294" s="27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2" t="s">
        <v>136</v>
      </c>
      <c r="AU294" s="272" t="s">
        <v>83</v>
      </c>
      <c r="AV294" s="14" t="s">
        <v>83</v>
      </c>
      <c r="AW294" s="14" t="s">
        <v>30</v>
      </c>
      <c r="AX294" s="14" t="s">
        <v>73</v>
      </c>
      <c r="AY294" s="272" t="s">
        <v>128</v>
      </c>
    </row>
    <row r="295" s="15" customFormat="1">
      <c r="A295" s="15"/>
      <c r="B295" s="273"/>
      <c r="C295" s="274"/>
      <c r="D295" s="253" t="s">
        <v>136</v>
      </c>
      <c r="E295" s="275" t="s">
        <v>1</v>
      </c>
      <c r="F295" s="276" t="s">
        <v>176</v>
      </c>
      <c r="G295" s="274"/>
      <c r="H295" s="277">
        <v>2.4359999999999999</v>
      </c>
      <c r="I295" s="278"/>
      <c r="J295" s="274"/>
      <c r="K295" s="274"/>
      <c r="L295" s="279"/>
      <c r="M295" s="280"/>
      <c r="N295" s="281"/>
      <c r="O295" s="281"/>
      <c r="P295" s="281"/>
      <c r="Q295" s="281"/>
      <c r="R295" s="281"/>
      <c r="S295" s="281"/>
      <c r="T295" s="282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83" t="s">
        <v>136</v>
      </c>
      <c r="AU295" s="283" t="s">
        <v>83</v>
      </c>
      <c r="AV295" s="15" t="s">
        <v>134</v>
      </c>
      <c r="AW295" s="15" t="s">
        <v>30</v>
      </c>
      <c r="AX295" s="15" t="s">
        <v>81</v>
      </c>
      <c r="AY295" s="283" t="s">
        <v>128</v>
      </c>
    </row>
    <row r="296" s="12" customFormat="1" ht="22.8" customHeight="1">
      <c r="A296" s="12"/>
      <c r="B296" s="221"/>
      <c r="C296" s="222"/>
      <c r="D296" s="223" t="s">
        <v>72</v>
      </c>
      <c r="E296" s="235" t="s">
        <v>336</v>
      </c>
      <c r="F296" s="235" t="s">
        <v>337</v>
      </c>
      <c r="G296" s="222"/>
      <c r="H296" s="222"/>
      <c r="I296" s="225"/>
      <c r="J296" s="236">
        <f>BK296</f>
        <v>0</v>
      </c>
      <c r="K296" s="222"/>
      <c r="L296" s="227"/>
      <c r="M296" s="228"/>
      <c r="N296" s="229"/>
      <c r="O296" s="229"/>
      <c r="P296" s="230">
        <f>SUM(P297:P300)</f>
        <v>0</v>
      </c>
      <c r="Q296" s="229"/>
      <c r="R296" s="230">
        <f>SUM(R297:R300)</f>
        <v>0</v>
      </c>
      <c r="S296" s="229"/>
      <c r="T296" s="231">
        <f>SUM(T297:T300)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32" t="s">
        <v>81</v>
      </c>
      <c r="AT296" s="233" t="s">
        <v>72</v>
      </c>
      <c r="AU296" s="233" t="s">
        <v>81</v>
      </c>
      <c r="AY296" s="232" t="s">
        <v>128</v>
      </c>
      <c r="BK296" s="234">
        <f>SUM(BK297:BK300)</f>
        <v>0</v>
      </c>
    </row>
    <row r="297" s="2" customFormat="1" ht="16.5" customHeight="1">
      <c r="A297" s="39"/>
      <c r="B297" s="40"/>
      <c r="C297" s="237" t="s">
        <v>338</v>
      </c>
      <c r="D297" s="237" t="s">
        <v>130</v>
      </c>
      <c r="E297" s="238" t="s">
        <v>339</v>
      </c>
      <c r="F297" s="239" t="s">
        <v>340</v>
      </c>
      <c r="G297" s="240" t="s">
        <v>160</v>
      </c>
      <c r="H297" s="241">
        <v>2.2200000000000002</v>
      </c>
      <c r="I297" s="242"/>
      <c r="J297" s="243">
        <f>ROUND(I297*H297,2)</f>
        <v>0</v>
      </c>
      <c r="K297" s="244"/>
      <c r="L297" s="45"/>
      <c r="M297" s="245" t="s">
        <v>1</v>
      </c>
      <c r="N297" s="246" t="s">
        <v>38</v>
      </c>
      <c r="O297" s="92"/>
      <c r="P297" s="247">
        <f>O297*H297</f>
        <v>0</v>
      </c>
      <c r="Q297" s="247">
        <v>0</v>
      </c>
      <c r="R297" s="247">
        <f>Q297*H297</f>
        <v>0</v>
      </c>
      <c r="S297" s="247">
        <v>0</v>
      </c>
      <c r="T297" s="248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9" t="s">
        <v>134</v>
      </c>
      <c r="AT297" s="249" t="s">
        <v>130</v>
      </c>
      <c r="AU297" s="249" t="s">
        <v>83</v>
      </c>
      <c r="AY297" s="18" t="s">
        <v>128</v>
      </c>
      <c r="BE297" s="250">
        <f>IF(N297="základní",J297,0)</f>
        <v>0</v>
      </c>
      <c r="BF297" s="250">
        <f>IF(N297="snížená",J297,0)</f>
        <v>0</v>
      </c>
      <c r="BG297" s="250">
        <f>IF(N297="zákl. přenesená",J297,0)</f>
        <v>0</v>
      </c>
      <c r="BH297" s="250">
        <f>IF(N297="sníž. přenesená",J297,0)</f>
        <v>0</v>
      </c>
      <c r="BI297" s="250">
        <f>IF(N297="nulová",J297,0)</f>
        <v>0</v>
      </c>
      <c r="BJ297" s="18" t="s">
        <v>81</v>
      </c>
      <c r="BK297" s="250">
        <f>ROUND(I297*H297,2)</f>
        <v>0</v>
      </c>
      <c r="BL297" s="18" t="s">
        <v>134</v>
      </c>
      <c r="BM297" s="249" t="s">
        <v>341</v>
      </c>
    </row>
    <row r="298" s="13" customFormat="1">
      <c r="A298" s="13"/>
      <c r="B298" s="251"/>
      <c r="C298" s="252"/>
      <c r="D298" s="253" t="s">
        <v>136</v>
      </c>
      <c r="E298" s="254" t="s">
        <v>1</v>
      </c>
      <c r="F298" s="255" t="s">
        <v>207</v>
      </c>
      <c r="G298" s="252"/>
      <c r="H298" s="254" t="s">
        <v>1</v>
      </c>
      <c r="I298" s="256"/>
      <c r="J298" s="252"/>
      <c r="K298" s="252"/>
      <c r="L298" s="257"/>
      <c r="M298" s="258"/>
      <c r="N298" s="259"/>
      <c r="O298" s="259"/>
      <c r="P298" s="259"/>
      <c r="Q298" s="259"/>
      <c r="R298" s="259"/>
      <c r="S298" s="259"/>
      <c r="T298" s="26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1" t="s">
        <v>136</v>
      </c>
      <c r="AU298" s="261" t="s">
        <v>83</v>
      </c>
      <c r="AV298" s="13" t="s">
        <v>81</v>
      </c>
      <c r="AW298" s="13" t="s">
        <v>30</v>
      </c>
      <c r="AX298" s="13" t="s">
        <v>73</v>
      </c>
      <c r="AY298" s="261" t="s">
        <v>128</v>
      </c>
    </row>
    <row r="299" s="13" customFormat="1">
      <c r="A299" s="13"/>
      <c r="B299" s="251"/>
      <c r="C299" s="252"/>
      <c r="D299" s="253" t="s">
        <v>136</v>
      </c>
      <c r="E299" s="254" t="s">
        <v>1</v>
      </c>
      <c r="F299" s="255" t="s">
        <v>154</v>
      </c>
      <c r="G299" s="252"/>
      <c r="H299" s="254" t="s">
        <v>1</v>
      </c>
      <c r="I299" s="256"/>
      <c r="J299" s="252"/>
      <c r="K299" s="252"/>
      <c r="L299" s="257"/>
      <c r="M299" s="258"/>
      <c r="N299" s="259"/>
      <c r="O299" s="259"/>
      <c r="P299" s="259"/>
      <c r="Q299" s="259"/>
      <c r="R299" s="259"/>
      <c r="S299" s="259"/>
      <c r="T299" s="26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1" t="s">
        <v>136</v>
      </c>
      <c r="AU299" s="261" t="s">
        <v>83</v>
      </c>
      <c r="AV299" s="13" t="s">
        <v>81</v>
      </c>
      <c r="AW299" s="13" t="s">
        <v>30</v>
      </c>
      <c r="AX299" s="13" t="s">
        <v>73</v>
      </c>
      <c r="AY299" s="261" t="s">
        <v>128</v>
      </c>
    </row>
    <row r="300" s="14" customFormat="1">
      <c r="A300" s="14"/>
      <c r="B300" s="262"/>
      <c r="C300" s="263"/>
      <c r="D300" s="253" t="s">
        <v>136</v>
      </c>
      <c r="E300" s="264" t="s">
        <v>1</v>
      </c>
      <c r="F300" s="265" t="s">
        <v>342</v>
      </c>
      <c r="G300" s="263"/>
      <c r="H300" s="266">
        <v>2.2200000000000002</v>
      </c>
      <c r="I300" s="267"/>
      <c r="J300" s="263"/>
      <c r="K300" s="263"/>
      <c r="L300" s="268"/>
      <c r="M300" s="269"/>
      <c r="N300" s="270"/>
      <c r="O300" s="270"/>
      <c r="P300" s="270"/>
      <c r="Q300" s="270"/>
      <c r="R300" s="270"/>
      <c r="S300" s="270"/>
      <c r="T300" s="27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2" t="s">
        <v>136</v>
      </c>
      <c r="AU300" s="272" t="s">
        <v>83</v>
      </c>
      <c r="AV300" s="14" t="s">
        <v>83</v>
      </c>
      <c r="AW300" s="14" t="s">
        <v>30</v>
      </c>
      <c r="AX300" s="14" t="s">
        <v>81</v>
      </c>
      <c r="AY300" s="272" t="s">
        <v>128</v>
      </c>
    </row>
    <row r="301" s="12" customFormat="1" ht="22.8" customHeight="1">
      <c r="A301" s="12"/>
      <c r="B301" s="221"/>
      <c r="C301" s="222"/>
      <c r="D301" s="223" t="s">
        <v>72</v>
      </c>
      <c r="E301" s="235" t="s">
        <v>343</v>
      </c>
      <c r="F301" s="235" t="s">
        <v>344</v>
      </c>
      <c r="G301" s="222"/>
      <c r="H301" s="222"/>
      <c r="I301" s="225"/>
      <c r="J301" s="236">
        <f>BK301</f>
        <v>0</v>
      </c>
      <c r="K301" s="222"/>
      <c r="L301" s="227"/>
      <c r="M301" s="228"/>
      <c r="N301" s="229"/>
      <c r="O301" s="229"/>
      <c r="P301" s="230">
        <f>SUM(P302:P337)</f>
        <v>0</v>
      </c>
      <c r="Q301" s="229"/>
      <c r="R301" s="230">
        <f>SUM(R302:R337)</f>
        <v>0</v>
      </c>
      <c r="S301" s="229"/>
      <c r="T301" s="231">
        <f>SUM(T302:T337)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32" t="s">
        <v>81</v>
      </c>
      <c r="AT301" s="233" t="s">
        <v>72</v>
      </c>
      <c r="AU301" s="233" t="s">
        <v>81</v>
      </c>
      <c r="AY301" s="232" t="s">
        <v>128</v>
      </c>
      <c r="BK301" s="234">
        <f>SUM(BK302:BK337)</f>
        <v>0</v>
      </c>
    </row>
    <row r="302" s="2" customFormat="1" ht="16.5" customHeight="1">
      <c r="A302" s="39"/>
      <c r="B302" s="40"/>
      <c r="C302" s="237" t="s">
        <v>345</v>
      </c>
      <c r="D302" s="237" t="s">
        <v>130</v>
      </c>
      <c r="E302" s="238" t="s">
        <v>346</v>
      </c>
      <c r="F302" s="239" t="s">
        <v>347</v>
      </c>
      <c r="G302" s="240" t="s">
        <v>151</v>
      </c>
      <c r="H302" s="241">
        <v>2.8799999999999999</v>
      </c>
      <c r="I302" s="242"/>
      <c r="J302" s="243">
        <f>ROUND(I302*H302,2)</f>
        <v>0</v>
      </c>
      <c r="K302" s="244"/>
      <c r="L302" s="45"/>
      <c r="M302" s="245" t="s">
        <v>1</v>
      </c>
      <c r="N302" s="246" t="s">
        <v>38</v>
      </c>
      <c r="O302" s="92"/>
      <c r="P302" s="247">
        <f>O302*H302</f>
        <v>0</v>
      </c>
      <c r="Q302" s="247">
        <v>0</v>
      </c>
      <c r="R302" s="247">
        <f>Q302*H302</f>
        <v>0</v>
      </c>
      <c r="S302" s="247">
        <v>0</v>
      </c>
      <c r="T302" s="248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9" t="s">
        <v>134</v>
      </c>
      <c r="AT302" s="249" t="s">
        <v>130</v>
      </c>
      <c r="AU302" s="249" t="s">
        <v>83</v>
      </c>
      <c r="AY302" s="18" t="s">
        <v>128</v>
      </c>
      <c r="BE302" s="250">
        <f>IF(N302="základní",J302,0)</f>
        <v>0</v>
      </c>
      <c r="BF302" s="250">
        <f>IF(N302="snížená",J302,0)</f>
        <v>0</v>
      </c>
      <c r="BG302" s="250">
        <f>IF(N302="zákl. přenesená",J302,0)</f>
        <v>0</v>
      </c>
      <c r="BH302" s="250">
        <f>IF(N302="sníž. přenesená",J302,0)</f>
        <v>0</v>
      </c>
      <c r="BI302" s="250">
        <f>IF(N302="nulová",J302,0)</f>
        <v>0</v>
      </c>
      <c r="BJ302" s="18" t="s">
        <v>81</v>
      </c>
      <c r="BK302" s="250">
        <f>ROUND(I302*H302,2)</f>
        <v>0</v>
      </c>
      <c r="BL302" s="18" t="s">
        <v>134</v>
      </c>
      <c r="BM302" s="249" t="s">
        <v>348</v>
      </c>
    </row>
    <row r="303" s="13" customFormat="1">
      <c r="A303" s="13"/>
      <c r="B303" s="251"/>
      <c r="C303" s="252"/>
      <c r="D303" s="253" t="s">
        <v>136</v>
      </c>
      <c r="E303" s="254" t="s">
        <v>1</v>
      </c>
      <c r="F303" s="255" t="s">
        <v>240</v>
      </c>
      <c r="G303" s="252"/>
      <c r="H303" s="254" t="s">
        <v>1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1" t="s">
        <v>136</v>
      </c>
      <c r="AU303" s="261" t="s">
        <v>83</v>
      </c>
      <c r="AV303" s="13" t="s">
        <v>81</v>
      </c>
      <c r="AW303" s="13" t="s">
        <v>30</v>
      </c>
      <c r="AX303" s="13" t="s">
        <v>73</v>
      </c>
      <c r="AY303" s="261" t="s">
        <v>128</v>
      </c>
    </row>
    <row r="304" s="13" customFormat="1">
      <c r="A304" s="13"/>
      <c r="B304" s="251"/>
      <c r="C304" s="252"/>
      <c r="D304" s="253" t="s">
        <v>136</v>
      </c>
      <c r="E304" s="254" t="s">
        <v>1</v>
      </c>
      <c r="F304" s="255" t="s">
        <v>155</v>
      </c>
      <c r="G304" s="252"/>
      <c r="H304" s="254" t="s">
        <v>1</v>
      </c>
      <c r="I304" s="256"/>
      <c r="J304" s="252"/>
      <c r="K304" s="252"/>
      <c r="L304" s="257"/>
      <c r="M304" s="258"/>
      <c r="N304" s="259"/>
      <c r="O304" s="259"/>
      <c r="P304" s="259"/>
      <c r="Q304" s="259"/>
      <c r="R304" s="259"/>
      <c r="S304" s="259"/>
      <c r="T304" s="26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1" t="s">
        <v>136</v>
      </c>
      <c r="AU304" s="261" t="s">
        <v>83</v>
      </c>
      <c r="AV304" s="13" t="s">
        <v>81</v>
      </c>
      <c r="AW304" s="13" t="s">
        <v>30</v>
      </c>
      <c r="AX304" s="13" t="s">
        <v>73</v>
      </c>
      <c r="AY304" s="261" t="s">
        <v>128</v>
      </c>
    </row>
    <row r="305" s="14" customFormat="1">
      <c r="A305" s="14"/>
      <c r="B305" s="262"/>
      <c r="C305" s="263"/>
      <c r="D305" s="253" t="s">
        <v>136</v>
      </c>
      <c r="E305" s="264" t="s">
        <v>1</v>
      </c>
      <c r="F305" s="265" t="s">
        <v>349</v>
      </c>
      <c r="G305" s="263"/>
      <c r="H305" s="266">
        <v>1.44</v>
      </c>
      <c r="I305" s="267"/>
      <c r="J305" s="263"/>
      <c r="K305" s="263"/>
      <c r="L305" s="268"/>
      <c r="M305" s="269"/>
      <c r="N305" s="270"/>
      <c r="O305" s="270"/>
      <c r="P305" s="270"/>
      <c r="Q305" s="270"/>
      <c r="R305" s="270"/>
      <c r="S305" s="270"/>
      <c r="T305" s="27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2" t="s">
        <v>136</v>
      </c>
      <c r="AU305" s="272" t="s">
        <v>83</v>
      </c>
      <c r="AV305" s="14" t="s">
        <v>83</v>
      </c>
      <c r="AW305" s="14" t="s">
        <v>30</v>
      </c>
      <c r="AX305" s="14" t="s">
        <v>73</v>
      </c>
      <c r="AY305" s="272" t="s">
        <v>128</v>
      </c>
    </row>
    <row r="306" s="14" customFormat="1">
      <c r="A306" s="14"/>
      <c r="B306" s="262"/>
      <c r="C306" s="263"/>
      <c r="D306" s="253" t="s">
        <v>136</v>
      </c>
      <c r="E306" s="264" t="s">
        <v>1</v>
      </c>
      <c r="F306" s="265" t="s">
        <v>350</v>
      </c>
      <c r="G306" s="263"/>
      <c r="H306" s="266">
        <v>1.44</v>
      </c>
      <c r="I306" s="267"/>
      <c r="J306" s="263"/>
      <c r="K306" s="263"/>
      <c r="L306" s="268"/>
      <c r="M306" s="269"/>
      <c r="N306" s="270"/>
      <c r="O306" s="270"/>
      <c r="P306" s="270"/>
      <c r="Q306" s="270"/>
      <c r="R306" s="270"/>
      <c r="S306" s="270"/>
      <c r="T306" s="27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2" t="s">
        <v>136</v>
      </c>
      <c r="AU306" s="272" t="s">
        <v>83</v>
      </c>
      <c r="AV306" s="14" t="s">
        <v>83</v>
      </c>
      <c r="AW306" s="14" t="s">
        <v>30</v>
      </c>
      <c r="AX306" s="14" t="s">
        <v>73</v>
      </c>
      <c r="AY306" s="272" t="s">
        <v>128</v>
      </c>
    </row>
    <row r="307" s="15" customFormat="1">
      <c r="A307" s="15"/>
      <c r="B307" s="273"/>
      <c r="C307" s="274"/>
      <c r="D307" s="253" t="s">
        <v>136</v>
      </c>
      <c r="E307" s="275" t="s">
        <v>1</v>
      </c>
      <c r="F307" s="276" t="s">
        <v>176</v>
      </c>
      <c r="G307" s="274"/>
      <c r="H307" s="277">
        <v>2.8799999999999999</v>
      </c>
      <c r="I307" s="278"/>
      <c r="J307" s="274"/>
      <c r="K307" s="274"/>
      <c r="L307" s="279"/>
      <c r="M307" s="280"/>
      <c r="N307" s="281"/>
      <c r="O307" s="281"/>
      <c r="P307" s="281"/>
      <c r="Q307" s="281"/>
      <c r="R307" s="281"/>
      <c r="S307" s="281"/>
      <c r="T307" s="282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83" t="s">
        <v>136</v>
      </c>
      <c r="AU307" s="283" t="s">
        <v>83</v>
      </c>
      <c r="AV307" s="15" t="s">
        <v>134</v>
      </c>
      <c r="AW307" s="15" t="s">
        <v>30</v>
      </c>
      <c r="AX307" s="15" t="s">
        <v>81</v>
      </c>
      <c r="AY307" s="283" t="s">
        <v>128</v>
      </c>
    </row>
    <row r="308" s="2" customFormat="1" ht="16.5" customHeight="1">
      <c r="A308" s="39"/>
      <c r="B308" s="40"/>
      <c r="C308" s="237" t="s">
        <v>351</v>
      </c>
      <c r="D308" s="237" t="s">
        <v>130</v>
      </c>
      <c r="E308" s="238" t="s">
        <v>352</v>
      </c>
      <c r="F308" s="239" t="s">
        <v>353</v>
      </c>
      <c r="G308" s="240" t="s">
        <v>151</v>
      </c>
      <c r="H308" s="241">
        <v>3.6000000000000001</v>
      </c>
      <c r="I308" s="242"/>
      <c r="J308" s="243">
        <f>ROUND(I308*H308,2)</f>
        <v>0</v>
      </c>
      <c r="K308" s="244"/>
      <c r="L308" s="45"/>
      <c r="M308" s="245" t="s">
        <v>1</v>
      </c>
      <c r="N308" s="246" t="s">
        <v>38</v>
      </c>
      <c r="O308" s="92"/>
      <c r="P308" s="247">
        <f>O308*H308</f>
        <v>0</v>
      </c>
      <c r="Q308" s="247">
        <v>0</v>
      </c>
      <c r="R308" s="247">
        <f>Q308*H308</f>
        <v>0</v>
      </c>
      <c r="S308" s="247">
        <v>0</v>
      </c>
      <c r="T308" s="248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9" t="s">
        <v>134</v>
      </c>
      <c r="AT308" s="249" t="s">
        <v>130</v>
      </c>
      <c r="AU308" s="249" t="s">
        <v>83</v>
      </c>
      <c r="AY308" s="18" t="s">
        <v>128</v>
      </c>
      <c r="BE308" s="250">
        <f>IF(N308="základní",J308,0)</f>
        <v>0</v>
      </c>
      <c r="BF308" s="250">
        <f>IF(N308="snížená",J308,0)</f>
        <v>0</v>
      </c>
      <c r="BG308" s="250">
        <f>IF(N308="zákl. přenesená",J308,0)</f>
        <v>0</v>
      </c>
      <c r="BH308" s="250">
        <f>IF(N308="sníž. přenesená",J308,0)</f>
        <v>0</v>
      </c>
      <c r="BI308" s="250">
        <f>IF(N308="nulová",J308,0)</f>
        <v>0</v>
      </c>
      <c r="BJ308" s="18" t="s">
        <v>81</v>
      </c>
      <c r="BK308" s="250">
        <f>ROUND(I308*H308,2)</f>
        <v>0</v>
      </c>
      <c r="BL308" s="18" t="s">
        <v>134</v>
      </c>
      <c r="BM308" s="249" t="s">
        <v>354</v>
      </c>
    </row>
    <row r="309" s="13" customFormat="1">
      <c r="A309" s="13"/>
      <c r="B309" s="251"/>
      <c r="C309" s="252"/>
      <c r="D309" s="253" t="s">
        <v>136</v>
      </c>
      <c r="E309" s="254" t="s">
        <v>1</v>
      </c>
      <c r="F309" s="255" t="s">
        <v>240</v>
      </c>
      <c r="G309" s="252"/>
      <c r="H309" s="254" t="s">
        <v>1</v>
      </c>
      <c r="I309" s="256"/>
      <c r="J309" s="252"/>
      <c r="K309" s="252"/>
      <c r="L309" s="257"/>
      <c r="M309" s="258"/>
      <c r="N309" s="259"/>
      <c r="O309" s="259"/>
      <c r="P309" s="259"/>
      <c r="Q309" s="259"/>
      <c r="R309" s="259"/>
      <c r="S309" s="259"/>
      <c r="T309" s="26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1" t="s">
        <v>136</v>
      </c>
      <c r="AU309" s="261" t="s">
        <v>83</v>
      </c>
      <c r="AV309" s="13" t="s">
        <v>81</v>
      </c>
      <c r="AW309" s="13" t="s">
        <v>30</v>
      </c>
      <c r="AX309" s="13" t="s">
        <v>73</v>
      </c>
      <c r="AY309" s="261" t="s">
        <v>128</v>
      </c>
    </row>
    <row r="310" s="13" customFormat="1">
      <c r="A310" s="13"/>
      <c r="B310" s="251"/>
      <c r="C310" s="252"/>
      <c r="D310" s="253" t="s">
        <v>136</v>
      </c>
      <c r="E310" s="254" t="s">
        <v>1</v>
      </c>
      <c r="F310" s="255" t="s">
        <v>173</v>
      </c>
      <c r="G310" s="252"/>
      <c r="H310" s="254" t="s">
        <v>1</v>
      </c>
      <c r="I310" s="256"/>
      <c r="J310" s="252"/>
      <c r="K310" s="252"/>
      <c r="L310" s="257"/>
      <c r="M310" s="258"/>
      <c r="N310" s="259"/>
      <c r="O310" s="259"/>
      <c r="P310" s="259"/>
      <c r="Q310" s="259"/>
      <c r="R310" s="259"/>
      <c r="S310" s="259"/>
      <c r="T310" s="26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1" t="s">
        <v>136</v>
      </c>
      <c r="AU310" s="261" t="s">
        <v>83</v>
      </c>
      <c r="AV310" s="13" t="s">
        <v>81</v>
      </c>
      <c r="AW310" s="13" t="s">
        <v>30</v>
      </c>
      <c r="AX310" s="13" t="s">
        <v>73</v>
      </c>
      <c r="AY310" s="261" t="s">
        <v>128</v>
      </c>
    </row>
    <row r="311" s="14" customFormat="1">
      <c r="A311" s="14"/>
      <c r="B311" s="262"/>
      <c r="C311" s="263"/>
      <c r="D311" s="253" t="s">
        <v>136</v>
      </c>
      <c r="E311" s="264" t="s">
        <v>1</v>
      </c>
      <c r="F311" s="265" t="s">
        <v>355</v>
      </c>
      <c r="G311" s="263"/>
      <c r="H311" s="266">
        <v>3.6000000000000001</v>
      </c>
      <c r="I311" s="267"/>
      <c r="J311" s="263"/>
      <c r="K311" s="263"/>
      <c r="L311" s="268"/>
      <c r="M311" s="269"/>
      <c r="N311" s="270"/>
      <c r="O311" s="270"/>
      <c r="P311" s="270"/>
      <c r="Q311" s="270"/>
      <c r="R311" s="270"/>
      <c r="S311" s="270"/>
      <c r="T311" s="27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2" t="s">
        <v>136</v>
      </c>
      <c r="AU311" s="272" t="s">
        <v>83</v>
      </c>
      <c r="AV311" s="14" t="s">
        <v>83</v>
      </c>
      <c r="AW311" s="14" t="s">
        <v>30</v>
      </c>
      <c r="AX311" s="14" t="s">
        <v>81</v>
      </c>
      <c r="AY311" s="272" t="s">
        <v>128</v>
      </c>
    </row>
    <row r="312" s="2" customFormat="1" ht="16.5" customHeight="1">
      <c r="A312" s="39"/>
      <c r="B312" s="40"/>
      <c r="C312" s="237" t="s">
        <v>356</v>
      </c>
      <c r="D312" s="237" t="s">
        <v>130</v>
      </c>
      <c r="E312" s="238" t="s">
        <v>357</v>
      </c>
      <c r="F312" s="239" t="s">
        <v>358</v>
      </c>
      <c r="G312" s="240" t="s">
        <v>151</v>
      </c>
      <c r="H312" s="241">
        <v>3.1200000000000001</v>
      </c>
      <c r="I312" s="242"/>
      <c r="J312" s="243">
        <f>ROUND(I312*H312,2)</f>
        <v>0</v>
      </c>
      <c r="K312" s="244"/>
      <c r="L312" s="45"/>
      <c r="M312" s="245" t="s">
        <v>1</v>
      </c>
      <c r="N312" s="246" t="s">
        <v>38</v>
      </c>
      <c r="O312" s="92"/>
      <c r="P312" s="247">
        <f>O312*H312</f>
        <v>0</v>
      </c>
      <c r="Q312" s="247">
        <v>0</v>
      </c>
      <c r="R312" s="247">
        <f>Q312*H312</f>
        <v>0</v>
      </c>
      <c r="S312" s="247">
        <v>0</v>
      </c>
      <c r="T312" s="248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9" t="s">
        <v>134</v>
      </c>
      <c r="AT312" s="249" t="s">
        <v>130</v>
      </c>
      <c r="AU312" s="249" t="s">
        <v>83</v>
      </c>
      <c r="AY312" s="18" t="s">
        <v>128</v>
      </c>
      <c r="BE312" s="250">
        <f>IF(N312="základní",J312,0)</f>
        <v>0</v>
      </c>
      <c r="BF312" s="250">
        <f>IF(N312="snížená",J312,0)</f>
        <v>0</v>
      </c>
      <c r="BG312" s="250">
        <f>IF(N312="zákl. přenesená",J312,0)</f>
        <v>0</v>
      </c>
      <c r="BH312" s="250">
        <f>IF(N312="sníž. přenesená",J312,0)</f>
        <v>0</v>
      </c>
      <c r="BI312" s="250">
        <f>IF(N312="nulová",J312,0)</f>
        <v>0</v>
      </c>
      <c r="BJ312" s="18" t="s">
        <v>81</v>
      </c>
      <c r="BK312" s="250">
        <f>ROUND(I312*H312,2)</f>
        <v>0</v>
      </c>
      <c r="BL312" s="18" t="s">
        <v>134</v>
      </c>
      <c r="BM312" s="249" t="s">
        <v>359</v>
      </c>
    </row>
    <row r="313" s="13" customFormat="1">
      <c r="A313" s="13"/>
      <c r="B313" s="251"/>
      <c r="C313" s="252"/>
      <c r="D313" s="253" t="s">
        <v>136</v>
      </c>
      <c r="E313" s="254" t="s">
        <v>1</v>
      </c>
      <c r="F313" s="255" t="s">
        <v>240</v>
      </c>
      <c r="G313" s="252"/>
      <c r="H313" s="254" t="s">
        <v>1</v>
      </c>
      <c r="I313" s="256"/>
      <c r="J313" s="252"/>
      <c r="K313" s="252"/>
      <c r="L313" s="257"/>
      <c r="M313" s="258"/>
      <c r="N313" s="259"/>
      <c r="O313" s="259"/>
      <c r="P313" s="259"/>
      <c r="Q313" s="259"/>
      <c r="R313" s="259"/>
      <c r="S313" s="259"/>
      <c r="T313" s="26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1" t="s">
        <v>136</v>
      </c>
      <c r="AU313" s="261" t="s">
        <v>83</v>
      </c>
      <c r="AV313" s="13" t="s">
        <v>81</v>
      </c>
      <c r="AW313" s="13" t="s">
        <v>30</v>
      </c>
      <c r="AX313" s="13" t="s">
        <v>73</v>
      </c>
      <c r="AY313" s="261" t="s">
        <v>128</v>
      </c>
    </row>
    <row r="314" s="13" customFormat="1">
      <c r="A314" s="13"/>
      <c r="B314" s="251"/>
      <c r="C314" s="252"/>
      <c r="D314" s="253" t="s">
        <v>136</v>
      </c>
      <c r="E314" s="254" t="s">
        <v>1</v>
      </c>
      <c r="F314" s="255" t="s">
        <v>212</v>
      </c>
      <c r="G314" s="252"/>
      <c r="H314" s="254" t="s">
        <v>1</v>
      </c>
      <c r="I314" s="256"/>
      <c r="J314" s="252"/>
      <c r="K314" s="252"/>
      <c r="L314" s="257"/>
      <c r="M314" s="258"/>
      <c r="N314" s="259"/>
      <c r="O314" s="259"/>
      <c r="P314" s="259"/>
      <c r="Q314" s="259"/>
      <c r="R314" s="259"/>
      <c r="S314" s="259"/>
      <c r="T314" s="26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1" t="s">
        <v>136</v>
      </c>
      <c r="AU314" s="261" t="s">
        <v>83</v>
      </c>
      <c r="AV314" s="13" t="s">
        <v>81</v>
      </c>
      <c r="AW314" s="13" t="s">
        <v>30</v>
      </c>
      <c r="AX314" s="13" t="s">
        <v>73</v>
      </c>
      <c r="AY314" s="261" t="s">
        <v>128</v>
      </c>
    </row>
    <row r="315" s="14" customFormat="1">
      <c r="A315" s="14"/>
      <c r="B315" s="262"/>
      <c r="C315" s="263"/>
      <c r="D315" s="253" t="s">
        <v>136</v>
      </c>
      <c r="E315" s="264" t="s">
        <v>1</v>
      </c>
      <c r="F315" s="265" t="s">
        <v>360</v>
      </c>
      <c r="G315" s="263"/>
      <c r="H315" s="266">
        <v>3.1200000000000001</v>
      </c>
      <c r="I315" s="267"/>
      <c r="J315" s="263"/>
      <c r="K315" s="263"/>
      <c r="L315" s="268"/>
      <c r="M315" s="269"/>
      <c r="N315" s="270"/>
      <c r="O315" s="270"/>
      <c r="P315" s="270"/>
      <c r="Q315" s="270"/>
      <c r="R315" s="270"/>
      <c r="S315" s="270"/>
      <c r="T315" s="27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72" t="s">
        <v>136</v>
      </c>
      <c r="AU315" s="272" t="s">
        <v>83</v>
      </c>
      <c r="AV315" s="14" t="s">
        <v>83</v>
      </c>
      <c r="AW315" s="14" t="s">
        <v>30</v>
      </c>
      <c r="AX315" s="14" t="s">
        <v>81</v>
      </c>
      <c r="AY315" s="272" t="s">
        <v>128</v>
      </c>
    </row>
    <row r="316" s="2" customFormat="1" ht="16.5" customHeight="1">
      <c r="A316" s="39"/>
      <c r="B316" s="40"/>
      <c r="C316" s="237" t="s">
        <v>361</v>
      </c>
      <c r="D316" s="237" t="s">
        <v>130</v>
      </c>
      <c r="E316" s="238" t="s">
        <v>362</v>
      </c>
      <c r="F316" s="239" t="s">
        <v>363</v>
      </c>
      <c r="G316" s="240" t="s">
        <v>151</v>
      </c>
      <c r="H316" s="241">
        <v>4.7999999999999998</v>
      </c>
      <c r="I316" s="242"/>
      <c r="J316" s="243">
        <f>ROUND(I316*H316,2)</f>
        <v>0</v>
      </c>
      <c r="K316" s="244"/>
      <c r="L316" s="45"/>
      <c r="M316" s="245" t="s">
        <v>1</v>
      </c>
      <c r="N316" s="246" t="s">
        <v>38</v>
      </c>
      <c r="O316" s="92"/>
      <c r="P316" s="247">
        <f>O316*H316</f>
        <v>0</v>
      </c>
      <c r="Q316" s="247">
        <v>0</v>
      </c>
      <c r="R316" s="247">
        <f>Q316*H316</f>
        <v>0</v>
      </c>
      <c r="S316" s="247">
        <v>0</v>
      </c>
      <c r="T316" s="248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9" t="s">
        <v>134</v>
      </c>
      <c r="AT316" s="249" t="s">
        <v>130</v>
      </c>
      <c r="AU316" s="249" t="s">
        <v>83</v>
      </c>
      <c r="AY316" s="18" t="s">
        <v>128</v>
      </c>
      <c r="BE316" s="250">
        <f>IF(N316="základní",J316,0)</f>
        <v>0</v>
      </c>
      <c r="BF316" s="250">
        <f>IF(N316="snížená",J316,0)</f>
        <v>0</v>
      </c>
      <c r="BG316" s="250">
        <f>IF(N316="zákl. přenesená",J316,0)</f>
        <v>0</v>
      </c>
      <c r="BH316" s="250">
        <f>IF(N316="sníž. přenesená",J316,0)</f>
        <v>0</v>
      </c>
      <c r="BI316" s="250">
        <f>IF(N316="nulová",J316,0)</f>
        <v>0</v>
      </c>
      <c r="BJ316" s="18" t="s">
        <v>81</v>
      </c>
      <c r="BK316" s="250">
        <f>ROUND(I316*H316,2)</f>
        <v>0</v>
      </c>
      <c r="BL316" s="18" t="s">
        <v>134</v>
      </c>
      <c r="BM316" s="249" t="s">
        <v>364</v>
      </c>
    </row>
    <row r="317" s="13" customFormat="1">
      <c r="A317" s="13"/>
      <c r="B317" s="251"/>
      <c r="C317" s="252"/>
      <c r="D317" s="253" t="s">
        <v>136</v>
      </c>
      <c r="E317" s="254" t="s">
        <v>1</v>
      </c>
      <c r="F317" s="255" t="s">
        <v>365</v>
      </c>
      <c r="G317" s="252"/>
      <c r="H317" s="254" t="s">
        <v>1</v>
      </c>
      <c r="I317" s="256"/>
      <c r="J317" s="252"/>
      <c r="K317" s="252"/>
      <c r="L317" s="257"/>
      <c r="M317" s="258"/>
      <c r="N317" s="259"/>
      <c r="O317" s="259"/>
      <c r="P317" s="259"/>
      <c r="Q317" s="259"/>
      <c r="R317" s="259"/>
      <c r="S317" s="259"/>
      <c r="T317" s="26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1" t="s">
        <v>136</v>
      </c>
      <c r="AU317" s="261" t="s">
        <v>83</v>
      </c>
      <c r="AV317" s="13" t="s">
        <v>81</v>
      </c>
      <c r="AW317" s="13" t="s">
        <v>30</v>
      </c>
      <c r="AX317" s="13" t="s">
        <v>73</v>
      </c>
      <c r="AY317" s="261" t="s">
        <v>128</v>
      </c>
    </row>
    <row r="318" s="13" customFormat="1">
      <c r="A318" s="13"/>
      <c r="B318" s="251"/>
      <c r="C318" s="252"/>
      <c r="D318" s="253" t="s">
        <v>136</v>
      </c>
      <c r="E318" s="254" t="s">
        <v>1</v>
      </c>
      <c r="F318" s="255" t="s">
        <v>154</v>
      </c>
      <c r="G318" s="252"/>
      <c r="H318" s="254" t="s">
        <v>1</v>
      </c>
      <c r="I318" s="256"/>
      <c r="J318" s="252"/>
      <c r="K318" s="252"/>
      <c r="L318" s="257"/>
      <c r="M318" s="258"/>
      <c r="N318" s="259"/>
      <c r="O318" s="259"/>
      <c r="P318" s="259"/>
      <c r="Q318" s="259"/>
      <c r="R318" s="259"/>
      <c r="S318" s="259"/>
      <c r="T318" s="26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1" t="s">
        <v>136</v>
      </c>
      <c r="AU318" s="261" t="s">
        <v>83</v>
      </c>
      <c r="AV318" s="13" t="s">
        <v>81</v>
      </c>
      <c r="AW318" s="13" t="s">
        <v>30</v>
      </c>
      <c r="AX318" s="13" t="s">
        <v>73</v>
      </c>
      <c r="AY318" s="261" t="s">
        <v>128</v>
      </c>
    </row>
    <row r="319" s="13" customFormat="1">
      <c r="A319" s="13"/>
      <c r="B319" s="251"/>
      <c r="C319" s="252"/>
      <c r="D319" s="253" t="s">
        <v>136</v>
      </c>
      <c r="E319" s="254" t="s">
        <v>1</v>
      </c>
      <c r="F319" s="255" t="s">
        <v>171</v>
      </c>
      <c r="G319" s="252"/>
      <c r="H319" s="254" t="s">
        <v>1</v>
      </c>
      <c r="I319" s="256"/>
      <c r="J319" s="252"/>
      <c r="K319" s="252"/>
      <c r="L319" s="257"/>
      <c r="M319" s="258"/>
      <c r="N319" s="259"/>
      <c r="O319" s="259"/>
      <c r="P319" s="259"/>
      <c r="Q319" s="259"/>
      <c r="R319" s="259"/>
      <c r="S319" s="259"/>
      <c r="T319" s="26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1" t="s">
        <v>136</v>
      </c>
      <c r="AU319" s="261" t="s">
        <v>83</v>
      </c>
      <c r="AV319" s="13" t="s">
        <v>81</v>
      </c>
      <c r="AW319" s="13" t="s">
        <v>30</v>
      </c>
      <c r="AX319" s="13" t="s">
        <v>73</v>
      </c>
      <c r="AY319" s="261" t="s">
        <v>128</v>
      </c>
    </row>
    <row r="320" s="14" customFormat="1">
      <c r="A320" s="14"/>
      <c r="B320" s="262"/>
      <c r="C320" s="263"/>
      <c r="D320" s="253" t="s">
        <v>136</v>
      </c>
      <c r="E320" s="264" t="s">
        <v>1</v>
      </c>
      <c r="F320" s="265" t="s">
        <v>281</v>
      </c>
      <c r="G320" s="263"/>
      <c r="H320" s="266">
        <v>4.7999999999999998</v>
      </c>
      <c r="I320" s="267"/>
      <c r="J320" s="263"/>
      <c r="K320" s="263"/>
      <c r="L320" s="268"/>
      <c r="M320" s="269"/>
      <c r="N320" s="270"/>
      <c r="O320" s="270"/>
      <c r="P320" s="270"/>
      <c r="Q320" s="270"/>
      <c r="R320" s="270"/>
      <c r="S320" s="270"/>
      <c r="T320" s="27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2" t="s">
        <v>136</v>
      </c>
      <c r="AU320" s="272" t="s">
        <v>83</v>
      </c>
      <c r="AV320" s="14" t="s">
        <v>83</v>
      </c>
      <c r="AW320" s="14" t="s">
        <v>30</v>
      </c>
      <c r="AX320" s="14" t="s">
        <v>81</v>
      </c>
      <c r="AY320" s="272" t="s">
        <v>128</v>
      </c>
    </row>
    <row r="321" s="2" customFormat="1" ht="16.5" customHeight="1">
      <c r="A321" s="39"/>
      <c r="B321" s="40"/>
      <c r="C321" s="237" t="s">
        <v>366</v>
      </c>
      <c r="D321" s="237" t="s">
        <v>130</v>
      </c>
      <c r="E321" s="238" t="s">
        <v>367</v>
      </c>
      <c r="F321" s="239" t="s">
        <v>368</v>
      </c>
      <c r="G321" s="240" t="s">
        <v>151</v>
      </c>
      <c r="H321" s="241">
        <v>9.5999999999999996</v>
      </c>
      <c r="I321" s="242"/>
      <c r="J321" s="243">
        <f>ROUND(I321*H321,2)</f>
        <v>0</v>
      </c>
      <c r="K321" s="244"/>
      <c r="L321" s="45"/>
      <c r="M321" s="245" t="s">
        <v>1</v>
      </c>
      <c r="N321" s="246" t="s">
        <v>38</v>
      </c>
      <c r="O321" s="92"/>
      <c r="P321" s="247">
        <f>O321*H321</f>
        <v>0</v>
      </c>
      <c r="Q321" s="247">
        <v>0</v>
      </c>
      <c r="R321" s="247">
        <f>Q321*H321</f>
        <v>0</v>
      </c>
      <c r="S321" s="247">
        <v>0</v>
      </c>
      <c r="T321" s="248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9" t="s">
        <v>134</v>
      </c>
      <c r="AT321" s="249" t="s">
        <v>130</v>
      </c>
      <c r="AU321" s="249" t="s">
        <v>83</v>
      </c>
      <c r="AY321" s="18" t="s">
        <v>128</v>
      </c>
      <c r="BE321" s="250">
        <f>IF(N321="základní",J321,0)</f>
        <v>0</v>
      </c>
      <c r="BF321" s="250">
        <f>IF(N321="snížená",J321,0)</f>
        <v>0</v>
      </c>
      <c r="BG321" s="250">
        <f>IF(N321="zákl. přenesená",J321,0)</f>
        <v>0</v>
      </c>
      <c r="BH321" s="250">
        <f>IF(N321="sníž. přenesená",J321,0)</f>
        <v>0</v>
      </c>
      <c r="BI321" s="250">
        <f>IF(N321="nulová",J321,0)</f>
        <v>0</v>
      </c>
      <c r="BJ321" s="18" t="s">
        <v>81</v>
      </c>
      <c r="BK321" s="250">
        <f>ROUND(I321*H321,2)</f>
        <v>0</v>
      </c>
      <c r="BL321" s="18" t="s">
        <v>134</v>
      </c>
      <c r="BM321" s="249" t="s">
        <v>369</v>
      </c>
    </row>
    <row r="322" s="13" customFormat="1">
      <c r="A322" s="13"/>
      <c r="B322" s="251"/>
      <c r="C322" s="252"/>
      <c r="D322" s="253" t="s">
        <v>136</v>
      </c>
      <c r="E322" s="254" t="s">
        <v>1</v>
      </c>
      <c r="F322" s="255" t="s">
        <v>240</v>
      </c>
      <c r="G322" s="252"/>
      <c r="H322" s="254" t="s">
        <v>1</v>
      </c>
      <c r="I322" s="256"/>
      <c r="J322" s="252"/>
      <c r="K322" s="252"/>
      <c r="L322" s="257"/>
      <c r="M322" s="258"/>
      <c r="N322" s="259"/>
      <c r="O322" s="259"/>
      <c r="P322" s="259"/>
      <c r="Q322" s="259"/>
      <c r="R322" s="259"/>
      <c r="S322" s="259"/>
      <c r="T322" s="26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1" t="s">
        <v>136</v>
      </c>
      <c r="AU322" s="261" t="s">
        <v>83</v>
      </c>
      <c r="AV322" s="13" t="s">
        <v>81</v>
      </c>
      <c r="AW322" s="13" t="s">
        <v>30</v>
      </c>
      <c r="AX322" s="13" t="s">
        <v>73</v>
      </c>
      <c r="AY322" s="261" t="s">
        <v>128</v>
      </c>
    </row>
    <row r="323" s="13" customFormat="1">
      <c r="A323" s="13"/>
      <c r="B323" s="251"/>
      <c r="C323" s="252"/>
      <c r="D323" s="253" t="s">
        <v>136</v>
      </c>
      <c r="E323" s="254" t="s">
        <v>1</v>
      </c>
      <c r="F323" s="255" t="s">
        <v>155</v>
      </c>
      <c r="G323" s="252"/>
      <c r="H323" s="254" t="s">
        <v>1</v>
      </c>
      <c r="I323" s="256"/>
      <c r="J323" s="252"/>
      <c r="K323" s="252"/>
      <c r="L323" s="257"/>
      <c r="M323" s="258"/>
      <c r="N323" s="259"/>
      <c r="O323" s="259"/>
      <c r="P323" s="259"/>
      <c r="Q323" s="259"/>
      <c r="R323" s="259"/>
      <c r="S323" s="259"/>
      <c r="T323" s="26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1" t="s">
        <v>136</v>
      </c>
      <c r="AU323" s="261" t="s">
        <v>83</v>
      </c>
      <c r="AV323" s="13" t="s">
        <v>81</v>
      </c>
      <c r="AW323" s="13" t="s">
        <v>30</v>
      </c>
      <c r="AX323" s="13" t="s">
        <v>73</v>
      </c>
      <c r="AY323" s="261" t="s">
        <v>128</v>
      </c>
    </row>
    <row r="324" s="14" customFormat="1">
      <c r="A324" s="14"/>
      <c r="B324" s="262"/>
      <c r="C324" s="263"/>
      <c r="D324" s="253" t="s">
        <v>136</v>
      </c>
      <c r="E324" s="264" t="s">
        <v>1</v>
      </c>
      <c r="F324" s="265" t="s">
        <v>349</v>
      </c>
      <c r="G324" s="263"/>
      <c r="H324" s="266">
        <v>1.44</v>
      </c>
      <c r="I324" s="267"/>
      <c r="J324" s="263"/>
      <c r="K324" s="263"/>
      <c r="L324" s="268"/>
      <c r="M324" s="269"/>
      <c r="N324" s="270"/>
      <c r="O324" s="270"/>
      <c r="P324" s="270"/>
      <c r="Q324" s="270"/>
      <c r="R324" s="270"/>
      <c r="S324" s="270"/>
      <c r="T324" s="27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72" t="s">
        <v>136</v>
      </c>
      <c r="AU324" s="272" t="s">
        <v>83</v>
      </c>
      <c r="AV324" s="14" t="s">
        <v>83</v>
      </c>
      <c r="AW324" s="14" t="s">
        <v>30</v>
      </c>
      <c r="AX324" s="14" t="s">
        <v>73</v>
      </c>
      <c r="AY324" s="272" t="s">
        <v>128</v>
      </c>
    </row>
    <row r="325" s="14" customFormat="1">
      <c r="A325" s="14"/>
      <c r="B325" s="262"/>
      <c r="C325" s="263"/>
      <c r="D325" s="253" t="s">
        <v>136</v>
      </c>
      <c r="E325" s="264" t="s">
        <v>1</v>
      </c>
      <c r="F325" s="265" t="s">
        <v>350</v>
      </c>
      <c r="G325" s="263"/>
      <c r="H325" s="266">
        <v>1.44</v>
      </c>
      <c r="I325" s="267"/>
      <c r="J325" s="263"/>
      <c r="K325" s="263"/>
      <c r="L325" s="268"/>
      <c r="M325" s="269"/>
      <c r="N325" s="270"/>
      <c r="O325" s="270"/>
      <c r="P325" s="270"/>
      <c r="Q325" s="270"/>
      <c r="R325" s="270"/>
      <c r="S325" s="270"/>
      <c r="T325" s="27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2" t="s">
        <v>136</v>
      </c>
      <c r="AU325" s="272" t="s">
        <v>83</v>
      </c>
      <c r="AV325" s="14" t="s">
        <v>83</v>
      </c>
      <c r="AW325" s="14" t="s">
        <v>30</v>
      </c>
      <c r="AX325" s="14" t="s">
        <v>73</v>
      </c>
      <c r="AY325" s="272" t="s">
        <v>128</v>
      </c>
    </row>
    <row r="326" s="13" customFormat="1">
      <c r="A326" s="13"/>
      <c r="B326" s="251"/>
      <c r="C326" s="252"/>
      <c r="D326" s="253" t="s">
        <v>136</v>
      </c>
      <c r="E326" s="254" t="s">
        <v>1</v>
      </c>
      <c r="F326" s="255" t="s">
        <v>212</v>
      </c>
      <c r="G326" s="252"/>
      <c r="H326" s="254" t="s">
        <v>1</v>
      </c>
      <c r="I326" s="256"/>
      <c r="J326" s="252"/>
      <c r="K326" s="252"/>
      <c r="L326" s="257"/>
      <c r="M326" s="258"/>
      <c r="N326" s="259"/>
      <c r="O326" s="259"/>
      <c r="P326" s="259"/>
      <c r="Q326" s="259"/>
      <c r="R326" s="259"/>
      <c r="S326" s="259"/>
      <c r="T326" s="26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1" t="s">
        <v>136</v>
      </c>
      <c r="AU326" s="261" t="s">
        <v>83</v>
      </c>
      <c r="AV326" s="13" t="s">
        <v>81</v>
      </c>
      <c r="AW326" s="13" t="s">
        <v>30</v>
      </c>
      <c r="AX326" s="13" t="s">
        <v>73</v>
      </c>
      <c r="AY326" s="261" t="s">
        <v>128</v>
      </c>
    </row>
    <row r="327" s="14" customFormat="1">
      <c r="A327" s="14"/>
      <c r="B327" s="262"/>
      <c r="C327" s="263"/>
      <c r="D327" s="253" t="s">
        <v>136</v>
      </c>
      <c r="E327" s="264" t="s">
        <v>1</v>
      </c>
      <c r="F327" s="265" t="s">
        <v>360</v>
      </c>
      <c r="G327" s="263"/>
      <c r="H327" s="266">
        <v>3.1200000000000001</v>
      </c>
      <c r="I327" s="267"/>
      <c r="J327" s="263"/>
      <c r="K327" s="263"/>
      <c r="L327" s="268"/>
      <c r="M327" s="269"/>
      <c r="N327" s="270"/>
      <c r="O327" s="270"/>
      <c r="P327" s="270"/>
      <c r="Q327" s="270"/>
      <c r="R327" s="270"/>
      <c r="S327" s="270"/>
      <c r="T327" s="27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72" t="s">
        <v>136</v>
      </c>
      <c r="AU327" s="272" t="s">
        <v>83</v>
      </c>
      <c r="AV327" s="14" t="s">
        <v>83</v>
      </c>
      <c r="AW327" s="14" t="s">
        <v>30</v>
      </c>
      <c r="AX327" s="14" t="s">
        <v>73</v>
      </c>
      <c r="AY327" s="272" t="s">
        <v>128</v>
      </c>
    </row>
    <row r="328" s="13" customFormat="1">
      <c r="A328" s="13"/>
      <c r="B328" s="251"/>
      <c r="C328" s="252"/>
      <c r="D328" s="253" t="s">
        <v>136</v>
      </c>
      <c r="E328" s="254" t="s">
        <v>1</v>
      </c>
      <c r="F328" s="255" t="s">
        <v>173</v>
      </c>
      <c r="G328" s="252"/>
      <c r="H328" s="254" t="s">
        <v>1</v>
      </c>
      <c r="I328" s="256"/>
      <c r="J328" s="252"/>
      <c r="K328" s="252"/>
      <c r="L328" s="257"/>
      <c r="M328" s="258"/>
      <c r="N328" s="259"/>
      <c r="O328" s="259"/>
      <c r="P328" s="259"/>
      <c r="Q328" s="259"/>
      <c r="R328" s="259"/>
      <c r="S328" s="259"/>
      <c r="T328" s="26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1" t="s">
        <v>136</v>
      </c>
      <c r="AU328" s="261" t="s">
        <v>83</v>
      </c>
      <c r="AV328" s="13" t="s">
        <v>81</v>
      </c>
      <c r="AW328" s="13" t="s">
        <v>30</v>
      </c>
      <c r="AX328" s="13" t="s">
        <v>73</v>
      </c>
      <c r="AY328" s="261" t="s">
        <v>128</v>
      </c>
    </row>
    <row r="329" s="14" customFormat="1">
      <c r="A329" s="14"/>
      <c r="B329" s="262"/>
      <c r="C329" s="263"/>
      <c r="D329" s="253" t="s">
        <v>136</v>
      </c>
      <c r="E329" s="264" t="s">
        <v>1</v>
      </c>
      <c r="F329" s="265" t="s">
        <v>355</v>
      </c>
      <c r="G329" s="263"/>
      <c r="H329" s="266">
        <v>3.6000000000000001</v>
      </c>
      <c r="I329" s="267"/>
      <c r="J329" s="263"/>
      <c r="K329" s="263"/>
      <c r="L329" s="268"/>
      <c r="M329" s="269"/>
      <c r="N329" s="270"/>
      <c r="O329" s="270"/>
      <c r="P329" s="270"/>
      <c r="Q329" s="270"/>
      <c r="R329" s="270"/>
      <c r="S329" s="270"/>
      <c r="T329" s="27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2" t="s">
        <v>136</v>
      </c>
      <c r="AU329" s="272" t="s">
        <v>83</v>
      </c>
      <c r="AV329" s="14" t="s">
        <v>83</v>
      </c>
      <c r="AW329" s="14" t="s">
        <v>30</v>
      </c>
      <c r="AX329" s="14" t="s">
        <v>73</v>
      </c>
      <c r="AY329" s="272" t="s">
        <v>128</v>
      </c>
    </row>
    <row r="330" s="16" customFormat="1">
      <c r="A330" s="16"/>
      <c r="B330" s="284"/>
      <c r="C330" s="285"/>
      <c r="D330" s="253" t="s">
        <v>136</v>
      </c>
      <c r="E330" s="286" t="s">
        <v>1</v>
      </c>
      <c r="F330" s="287" t="s">
        <v>215</v>
      </c>
      <c r="G330" s="285"/>
      <c r="H330" s="288">
        <v>9.5999999999999996</v>
      </c>
      <c r="I330" s="289"/>
      <c r="J330" s="285"/>
      <c r="K330" s="285"/>
      <c r="L330" s="290"/>
      <c r="M330" s="291"/>
      <c r="N330" s="292"/>
      <c r="O330" s="292"/>
      <c r="P330" s="292"/>
      <c r="Q330" s="292"/>
      <c r="R330" s="292"/>
      <c r="S330" s="292"/>
      <c r="T330" s="293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T330" s="294" t="s">
        <v>136</v>
      </c>
      <c r="AU330" s="294" t="s">
        <v>83</v>
      </c>
      <c r="AV330" s="16" t="s">
        <v>143</v>
      </c>
      <c r="AW330" s="16" t="s">
        <v>30</v>
      </c>
      <c r="AX330" s="16" t="s">
        <v>73</v>
      </c>
      <c r="AY330" s="294" t="s">
        <v>128</v>
      </c>
    </row>
    <row r="331" s="15" customFormat="1">
      <c r="A331" s="15"/>
      <c r="B331" s="273"/>
      <c r="C331" s="274"/>
      <c r="D331" s="253" t="s">
        <v>136</v>
      </c>
      <c r="E331" s="275" t="s">
        <v>1</v>
      </c>
      <c r="F331" s="276" t="s">
        <v>176</v>
      </c>
      <c r="G331" s="274"/>
      <c r="H331" s="277">
        <v>9.5999999999999996</v>
      </c>
      <c r="I331" s="278"/>
      <c r="J331" s="274"/>
      <c r="K331" s="274"/>
      <c r="L331" s="279"/>
      <c r="M331" s="280"/>
      <c r="N331" s="281"/>
      <c r="O331" s="281"/>
      <c r="P331" s="281"/>
      <c r="Q331" s="281"/>
      <c r="R331" s="281"/>
      <c r="S331" s="281"/>
      <c r="T331" s="282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83" t="s">
        <v>136</v>
      </c>
      <c r="AU331" s="283" t="s">
        <v>83</v>
      </c>
      <c r="AV331" s="15" t="s">
        <v>134</v>
      </c>
      <c r="AW331" s="15" t="s">
        <v>30</v>
      </c>
      <c r="AX331" s="15" t="s">
        <v>81</v>
      </c>
      <c r="AY331" s="283" t="s">
        <v>128</v>
      </c>
    </row>
    <row r="332" s="2" customFormat="1" ht="16.5" customHeight="1">
      <c r="A332" s="39"/>
      <c r="B332" s="40"/>
      <c r="C332" s="237" t="s">
        <v>370</v>
      </c>
      <c r="D332" s="237" t="s">
        <v>130</v>
      </c>
      <c r="E332" s="238" t="s">
        <v>371</v>
      </c>
      <c r="F332" s="239" t="s">
        <v>372</v>
      </c>
      <c r="G332" s="240" t="s">
        <v>151</v>
      </c>
      <c r="H332" s="241">
        <v>6.5999999999999996</v>
      </c>
      <c r="I332" s="242"/>
      <c r="J332" s="243">
        <f>ROUND(I332*H332,2)</f>
        <v>0</v>
      </c>
      <c r="K332" s="244"/>
      <c r="L332" s="45"/>
      <c r="M332" s="245" t="s">
        <v>1</v>
      </c>
      <c r="N332" s="246" t="s">
        <v>38</v>
      </c>
      <c r="O332" s="92"/>
      <c r="P332" s="247">
        <f>O332*H332</f>
        <v>0</v>
      </c>
      <c r="Q332" s="247">
        <v>0</v>
      </c>
      <c r="R332" s="247">
        <f>Q332*H332</f>
        <v>0</v>
      </c>
      <c r="S332" s="247">
        <v>0</v>
      </c>
      <c r="T332" s="248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9" t="s">
        <v>134</v>
      </c>
      <c r="AT332" s="249" t="s">
        <v>130</v>
      </c>
      <c r="AU332" s="249" t="s">
        <v>83</v>
      </c>
      <c r="AY332" s="18" t="s">
        <v>128</v>
      </c>
      <c r="BE332" s="250">
        <f>IF(N332="základní",J332,0)</f>
        <v>0</v>
      </c>
      <c r="BF332" s="250">
        <f>IF(N332="snížená",J332,0)</f>
        <v>0</v>
      </c>
      <c r="BG332" s="250">
        <f>IF(N332="zákl. přenesená",J332,0)</f>
        <v>0</v>
      </c>
      <c r="BH332" s="250">
        <f>IF(N332="sníž. přenesená",J332,0)</f>
        <v>0</v>
      </c>
      <c r="BI332" s="250">
        <f>IF(N332="nulová",J332,0)</f>
        <v>0</v>
      </c>
      <c r="BJ332" s="18" t="s">
        <v>81</v>
      </c>
      <c r="BK332" s="250">
        <f>ROUND(I332*H332,2)</f>
        <v>0</v>
      </c>
      <c r="BL332" s="18" t="s">
        <v>134</v>
      </c>
      <c r="BM332" s="249" t="s">
        <v>373</v>
      </c>
    </row>
    <row r="333" s="13" customFormat="1">
      <c r="A333" s="13"/>
      <c r="B333" s="251"/>
      <c r="C333" s="252"/>
      <c r="D333" s="253" t="s">
        <v>136</v>
      </c>
      <c r="E333" s="254" t="s">
        <v>1</v>
      </c>
      <c r="F333" s="255" t="s">
        <v>374</v>
      </c>
      <c r="G333" s="252"/>
      <c r="H333" s="254" t="s">
        <v>1</v>
      </c>
      <c r="I333" s="256"/>
      <c r="J333" s="252"/>
      <c r="K333" s="252"/>
      <c r="L333" s="257"/>
      <c r="M333" s="258"/>
      <c r="N333" s="259"/>
      <c r="O333" s="259"/>
      <c r="P333" s="259"/>
      <c r="Q333" s="259"/>
      <c r="R333" s="259"/>
      <c r="S333" s="259"/>
      <c r="T333" s="26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1" t="s">
        <v>136</v>
      </c>
      <c r="AU333" s="261" t="s">
        <v>83</v>
      </c>
      <c r="AV333" s="13" t="s">
        <v>81</v>
      </c>
      <c r="AW333" s="13" t="s">
        <v>30</v>
      </c>
      <c r="AX333" s="13" t="s">
        <v>73</v>
      </c>
      <c r="AY333" s="261" t="s">
        <v>128</v>
      </c>
    </row>
    <row r="334" s="13" customFormat="1">
      <c r="A334" s="13"/>
      <c r="B334" s="251"/>
      <c r="C334" s="252"/>
      <c r="D334" s="253" t="s">
        <v>136</v>
      </c>
      <c r="E334" s="254" t="s">
        <v>1</v>
      </c>
      <c r="F334" s="255" t="s">
        <v>154</v>
      </c>
      <c r="G334" s="252"/>
      <c r="H334" s="254" t="s">
        <v>1</v>
      </c>
      <c r="I334" s="256"/>
      <c r="J334" s="252"/>
      <c r="K334" s="252"/>
      <c r="L334" s="257"/>
      <c r="M334" s="258"/>
      <c r="N334" s="259"/>
      <c r="O334" s="259"/>
      <c r="P334" s="259"/>
      <c r="Q334" s="259"/>
      <c r="R334" s="259"/>
      <c r="S334" s="259"/>
      <c r="T334" s="26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1" t="s">
        <v>136</v>
      </c>
      <c r="AU334" s="261" t="s">
        <v>83</v>
      </c>
      <c r="AV334" s="13" t="s">
        <v>81</v>
      </c>
      <c r="AW334" s="13" t="s">
        <v>30</v>
      </c>
      <c r="AX334" s="13" t="s">
        <v>73</v>
      </c>
      <c r="AY334" s="261" t="s">
        <v>128</v>
      </c>
    </row>
    <row r="335" s="13" customFormat="1">
      <c r="A335" s="13"/>
      <c r="B335" s="251"/>
      <c r="C335" s="252"/>
      <c r="D335" s="253" t="s">
        <v>136</v>
      </c>
      <c r="E335" s="254" t="s">
        <v>1</v>
      </c>
      <c r="F335" s="255" t="s">
        <v>171</v>
      </c>
      <c r="G335" s="252"/>
      <c r="H335" s="254" t="s">
        <v>1</v>
      </c>
      <c r="I335" s="256"/>
      <c r="J335" s="252"/>
      <c r="K335" s="252"/>
      <c r="L335" s="257"/>
      <c r="M335" s="258"/>
      <c r="N335" s="259"/>
      <c r="O335" s="259"/>
      <c r="P335" s="259"/>
      <c r="Q335" s="259"/>
      <c r="R335" s="259"/>
      <c r="S335" s="259"/>
      <c r="T335" s="26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1" t="s">
        <v>136</v>
      </c>
      <c r="AU335" s="261" t="s">
        <v>83</v>
      </c>
      <c r="AV335" s="13" t="s">
        <v>81</v>
      </c>
      <c r="AW335" s="13" t="s">
        <v>30</v>
      </c>
      <c r="AX335" s="13" t="s">
        <v>73</v>
      </c>
      <c r="AY335" s="261" t="s">
        <v>128</v>
      </c>
    </row>
    <row r="336" s="13" customFormat="1">
      <c r="A336" s="13"/>
      <c r="B336" s="251"/>
      <c r="C336" s="252"/>
      <c r="D336" s="253" t="s">
        <v>136</v>
      </c>
      <c r="E336" s="254" t="s">
        <v>1</v>
      </c>
      <c r="F336" s="255" t="s">
        <v>260</v>
      </c>
      <c r="G336" s="252"/>
      <c r="H336" s="254" t="s">
        <v>1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1" t="s">
        <v>136</v>
      </c>
      <c r="AU336" s="261" t="s">
        <v>83</v>
      </c>
      <c r="AV336" s="13" t="s">
        <v>81</v>
      </c>
      <c r="AW336" s="13" t="s">
        <v>30</v>
      </c>
      <c r="AX336" s="13" t="s">
        <v>73</v>
      </c>
      <c r="AY336" s="261" t="s">
        <v>128</v>
      </c>
    </row>
    <row r="337" s="14" customFormat="1">
      <c r="A337" s="14"/>
      <c r="B337" s="262"/>
      <c r="C337" s="263"/>
      <c r="D337" s="253" t="s">
        <v>136</v>
      </c>
      <c r="E337" s="264" t="s">
        <v>1</v>
      </c>
      <c r="F337" s="265" t="s">
        <v>291</v>
      </c>
      <c r="G337" s="263"/>
      <c r="H337" s="266">
        <v>6.5999999999999996</v>
      </c>
      <c r="I337" s="267"/>
      <c r="J337" s="263"/>
      <c r="K337" s="263"/>
      <c r="L337" s="268"/>
      <c r="M337" s="269"/>
      <c r="N337" s="270"/>
      <c r="O337" s="270"/>
      <c r="P337" s="270"/>
      <c r="Q337" s="270"/>
      <c r="R337" s="270"/>
      <c r="S337" s="270"/>
      <c r="T337" s="27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2" t="s">
        <v>136</v>
      </c>
      <c r="AU337" s="272" t="s">
        <v>83</v>
      </c>
      <c r="AV337" s="14" t="s">
        <v>83</v>
      </c>
      <c r="AW337" s="14" t="s">
        <v>30</v>
      </c>
      <c r="AX337" s="14" t="s">
        <v>81</v>
      </c>
      <c r="AY337" s="272" t="s">
        <v>128</v>
      </c>
    </row>
    <row r="338" s="12" customFormat="1" ht="22.8" customHeight="1">
      <c r="A338" s="12"/>
      <c r="B338" s="221"/>
      <c r="C338" s="222"/>
      <c r="D338" s="223" t="s">
        <v>72</v>
      </c>
      <c r="E338" s="235" t="s">
        <v>375</v>
      </c>
      <c r="F338" s="235" t="s">
        <v>376</v>
      </c>
      <c r="G338" s="222"/>
      <c r="H338" s="222"/>
      <c r="I338" s="225"/>
      <c r="J338" s="236">
        <f>BK338</f>
        <v>0</v>
      </c>
      <c r="K338" s="222"/>
      <c r="L338" s="227"/>
      <c r="M338" s="228"/>
      <c r="N338" s="229"/>
      <c r="O338" s="229"/>
      <c r="P338" s="230">
        <f>SUM(P339:P372)</f>
        <v>0</v>
      </c>
      <c r="Q338" s="229"/>
      <c r="R338" s="230">
        <f>SUM(R339:R372)</f>
        <v>0</v>
      </c>
      <c r="S338" s="229"/>
      <c r="T338" s="231">
        <f>SUM(T339:T372)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32" t="s">
        <v>81</v>
      </c>
      <c r="AT338" s="233" t="s">
        <v>72</v>
      </c>
      <c r="AU338" s="233" t="s">
        <v>81</v>
      </c>
      <c r="AY338" s="232" t="s">
        <v>128</v>
      </c>
      <c r="BK338" s="234">
        <f>SUM(BK339:BK372)</f>
        <v>0</v>
      </c>
    </row>
    <row r="339" s="2" customFormat="1" ht="21.75" customHeight="1">
      <c r="A339" s="39"/>
      <c r="B339" s="40"/>
      <c r="C339" s="237" t="s">
        <v>377</v>
      </c>
      <c r="D339" s="237" t="s">
        <v>130</v>
      </c>
      <c r="E339" s="238" t="s">
        <v>378</v>
      </c>
      <c r="F339" s="239" t="s">
        <v>379</v>
      </c>
      <c r="G339" s="240" t="s">
        <v>151</v>
      </c>
      <c r="H339" s="241">
        <v>9.5999999999999996</v>
      </c>
      <c r="I339" s="242"/>
      <c r="J339" s="243">
        <f>ROUND(I339*H339,2)</f>
        <v>0</v>
      </c>
      <c r="K339" s="244"/>
      <c r="L339" s="45"/>
      <c r="M339" s="245" t="s">
        <v>1</v>
      </c>
      <c r="N339" s="246" t="s">
        <v>38</v>
      </c>
      <c r="O339" s="92"/>
      <c r="P339" s="247">
        <f>O339*H339</f>
        <v>0</v>
      </c>
      <c r="Q339" s="247">
        <v>0</v>
      </c>
      <c r="R339" s="247">
        <f>Q339*H339</f>
        <v>0</v>
      </c>
      <c r="S339" s="247">
        <v>0</v>
      </c>
      <c r="T339" s="248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9" t="s">
        <v>134</v>
      </c>
      <c r="AT339" s="249" t="s">
        <v>130</v>
      </c>
      <c r="AU339" s="249" t="s">
        <v>83</v>
      </c>
      <c r="AY339" s="18" t="s">
        <v>128</v>
      </c>
      <c r="BE339" s="250">
        <f>IF(N339="základní",J339,0)</f>
        <v>0</v>
      </c>
      <c r="BF339" s="250">
        <f>IF(N339="snížená",J339,0)</f>
        <v>0</v>
      </c>
      <c r="BG339" s="250">
        <f>IF(N339="zákl. přenesená",J339,0)</f>
        <v>0</v>
      </c>
      <c r="BH339" s="250">
        <f>IF(N339="sníž. přenesená",J339,0)</f>
        <v>0</v>
      </c>
      <c r="BI339" s="250">
        <f>IF(N339="nulová",J339,0)</f>
        <v>0</v>
      </c>
      <c r="BJ339" s="18" t="s">
        <v>81</v>
      </c>
      <c r="BK339" s="250">
        <f>ROUND(I339*H339,2)</f>
        <v>0</v>
      </c>
      <c r="BL339" s="18" t="s">
        <v>134</v>
      </c>
      <c r="BM339" s="249" t="s">
        <v>380</v>
      </c>
    </row>
    <row r="340" s="13" customFormat="1">
      <c r="A340" s="13"/>
      <c r="B340" s="251"/>
      <c r="C340" s="252"/>
      <c r="D340" s="253" t="s">
        <v>136</v>
      </c>
      <c r="E340" s="254" t="s">
        <v>1</v>
      </c>
      <c r="F340" s="255" t="s">
        <v>154</v>
      </c>
      <c r="G340" s="252"/>
      <c r="H340" s="254" t="s">
        <v>1</v>
      </c>
      <c r="I340" s="256"/>
      <c r="J340" s="252"/>
      <c r="K340" s="252"/>
      <c r="L340" s="257"/>
      <c r="M340" s="258"/>
      <c r="N340" s="259"/>
      <c r="O340" s="259"/>
      <c r="P340" s="259"/>
      <c r="Q340" s="259"/>
      <c r="R340" s="259"/>
      <c r="S340" s="259"/>
      <c r="T340" s="26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1" t="s">
        <v>136</v>
      </c>
      <c r="AU340" s="261" t="s">
        <v>83</v>
      </c>
      <c r="AV340" s="13" t="s">
        <v>81</v>
      </c>
      <c r="AW340" s="13" t="s">
        <v>30</v>
      </c>
      <c r="AX340" s="13" t="s">
        <v>73</v>
      </c>
      <c r="AY340" s="261" t="s">
        <v>128</v>
      </c>
    </row>
    <row r="341" s="13" customFormat="1">
      <c r="A341" s="13"/>
      <c r="B341" s="251"/>
      <c r="C341" s="252"/>
      <c r="D341" s="253" t="s">
        <v>136</v>
      </c>
      <c r="E341" s="254" t="s">
        <v>1</v>
      </c>
      <c r="F341" s="255" t="s">
        <v>171</v>
      </c>
      <c r="G341" s="252"/>
      <c r="H341" s="254" t="s">
        <v>1</v>
      </c>
      <c r="I341" s="256"/>
      <c r="J341" s="252"/>
      <c r="K341" s="252"/>
      <c r="L341" s="257"/>
      <c r="M341" s="258"/>
      <c r="N341" s="259"/>
      <c r="O341" s="259"/>
      <c r="P341" s="259"/>
      <c r="Q341" s="259"/>
      <c r="R341" s="259"/>
      <c r="S341" s="259"/>
      <c r="T341" s="26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1" t="s">
        <v>136</v>
      </c>
      <c r="AU341" s="261" t="s">
        <v>83</v>
      </c>
      <c r="AV341" s="13" t="s">
        <v>81</v>
      </c>
      <c r="AW341" s="13" t="s">
        <v>30</v>
      </c>
      <c r="AX341" s="13" t="s">
        <v>73</v>
      </c>
      <c r="AY341" s="261" t="s">
        <v>128</v>
      </c>
    </row>
    <row r="342" s="13" customFormat="1">
      <c r="A342" s="13"/>
      <c r="B342" s="251"/>
      <c r="C342" s="252"/>
      <c r="D342" s="253" t="s">
        <v>136</v>
      </c>
      <c r="E342" s="254" t="s">
        <v>1</v>
      </c>
      <c r="F342" s="255" t="s">
        <v>381</v>
      </c>
      <c r="G342" s="252"/>
      <c r="H342" s="254" t="s">
        <v>1</v>
      </c>
      <c r="I342" s="256"/>
      <c r="J342" s="252"/>
      <c r="K342" s="252"/>
      <c r="L342" s="257"/>
      <c r="M342" s="258"/>
      <c r="N342" s="259"/>
      <c r="O342" s="259"/>
      <c r="P342" s="259"/>
      <c r="Q342" s="259"/>
      <c r="R342" s="259"/>
      <c r="S342" s="259"/>
      <c r="T342" s="26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61" t="s">
        <v>136</v>
      </c>
      <c r="AU342" s="261" t="s">
        <v>83</v>
      </c>
      <c r="AV342" s="13" t="s">
        <v>81</v>
      </c>
      <c r="AW342" s="13" t="s">
        <v>30</v>
      </c>
      <c r="AX342" s="13" t="s">
        <v>73</v>
      </c>
      <c r="AY342" s="261" t="s">
        <v>128</v>
      </c>
    </row>
    <row r="343" s="14" customFormat="1">
      <c r="A343" s="14"/>
      <c r="B343" s="262"/>
      <c r="C343" s="263"/>
      <c r="D343" s="253" t="s">
        <v>136</v>
      </c>
      <c r="E343" s="264" t="s">
        <v>1</v>
      </c>
      <c r="F343" s="265" t="s">
        <v>382</v>
      </c>
      <c r="G343" s="263"/>
      <c r="H343" s="266">
        <v>9.5999999999999996</v>
      </c>
      <c r="I343" s="267"/>
      <c r="J343" s="263"/>
      <c r="K343" s="263"/>
      <c r="L343" s="268"/>
      <c r="M343" s="269"/>
      <c r="N343" s="270"/>
      <c r="O343" s="270"/>
      <c r="P343" s="270"/>
      <c r="Q343" s="270"/>
      <c r="R343" s="270"/>
      <c r="S343" s="270"/>
      <c r="T343" s="27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72" t="s">
        <v>136</v>
      </c>
      <c r="AU343" s="272" t="s">
        <v>83</v>
      </c>
      <c r="AV343" s="14" t="s">
        <v>83</v>
      </c>
      <c r="AW343" s="14" t="s">
        <v>30</v>
      </c>
      <c r="AX343" s="14" t="s">
        <v>81</v>
      </c>
      <c r="AY343" s="272" t="s">
        <v>128</v>
      </c>
    </row>
    <row r="344" s="2" customFormat="1" ht="16.5" customHeight="1">
      <c r="A344" s="39"/>
      <c r="B344" s="40"/>
      <c r="C344" s="237" t="s">
        <v>383</v>
      </c>
      <c r="D344" s="237" t="s">
        <v>130</v>
      </c>
      <c r="E344" s="238" t="s">
        <v>384</v>
      </c>
      <c r="F344" s="239" t="s">
        <v>385</v>
      </c>
      <c r="G344" s="240" t="s">
        <v>151</v>
      </c>
      <c r="H344" s="241">
        <v>9.5999999999999996</v>
      </c>
      <c r="I344" s="242"/>
      <c r="J344" s="243">
        <f>ROUND(I344*H344,2)</f>
        <v>0</v>
      </c>
      <c r="K344" s="244"/>
      <c r="L344" s="45"/>
      <c r="M344" s="245" t="s">
        <v>1</v>
      </c>
      <c r="N344" s="246" t="s">
        <v>38</v>
      </c>
      <c r="O344" s="92"/>
      <c r="P344" s="247">
        <f>O344*H344</f>
        <v>0</v>
      </c>
      <c r="Q344" s="247">
        <v>0</v>
      </c>
      <c r="R344" s="247">
        <f>Q344*H344</f>
        <v>0</v>
      </c>
      <c r="S344" s="247">
        <v>0</v>
      </c>
      <c r="T344" s="248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9" t="s">
        <v>134</v>
      </c>
      <c r="AT344" s="249" t="s">
        <v>130</v>
      </c>
      <c r="AU344" s="249" t="s">
        <v>83</v>
      </c>
      <c r="AY344" s="18" t="s">
        <v>128</v>
      </c>
      <c r="BE344" s="250">
        <f>IF(N344="základní",J344,0)</f>
        <v>0</v>
      </c>
      <c r="BF344" s="250">
        <f>IF(N344="snížená",J344,0)</f>
        <v>0</v>
      </c>
      <c r="BG344" s="250">
        <f>IF(N344="zákl. přenesená",J344,0)</f>
        <v>0</v>
      </c>
      <c r="BH344" s="250">
        <f>IF(N344="sníž. přenesená",J344,0)</f>
        <v>0</v>
      </c>
      <c r="BI344" s="250">
        <f>IF(N344="nulová",J344,0)</f>
        <v>0</v>
      </c>
      <c r="BJ344" s="18" t="s">
        <v>81</v>
      </c>
      <c r="BK344" s="250">
        <f>ROUND(I344*H344,2)</f>
        <v>0</v>
      </c>
      <c r="BL344" s="18" t="s">
        <v>134</v>
      </c>
      <c r="BM344" s="249" t="s">
        <v>386</v>
      </c>
    </row>
    <row r="345" s="13" customFormat="1">
      <c r="A345" s="13"/>
      <c r="B345" s="251"/>
      <c r="C345" s="252"/>
      <c r="D345" s="253" t="s">
        <v>136</v>
      </c>
      <c r="E345" s="254" t="s">
        <v>1</v>
      </c>
      <c r="F345" s="255" t="s">
        <v>154</v>
      </c>
      <c r="G345" s="252"/>
      <c r="H345" s="254" t="s">
        <v>1</v>
      </c>
      <c r="I345" s="256"/>
      <c r="J345" s="252"/>
      <c r="K345" s="252"/>
      <c r="L345" s="257"/>
      <c r="M345" s="258"/>
      <c r="N345" s="259"/>
      <c r="O345" s="259"/>
      <c r="P345" s="259"/>
      <c r="Q345" s="259"/>
      <c r="R345" s="259"/>
      <c r="S345" s="259"/>
      <c r="T345" s="26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1" t="s">
        <v>136</v>
      </c>
      <c r="AU345" s="261" t="s">
        <v>83</v>
      </c>
      <c r="AV345" s="13" t="s">
        <v>81</v>
      </c>
      <c r="AW345" s="13" t="s">
        <v>30</v>
      </c>
      <c r="AX345" s="13" t="s">
        <v>73</v>
      </c>
      <c r="AY345" s="261" t="s">
        <v>128</v>
      </c>
    </row>
    <row r="346" s="13" customFormat="1">
      <c r="A346" s="13"/>
      <c r="B346" s="251"/>
      <c r="C346" s="252"/>
      <c r="D346" s="253" t="s">
        <v>136</v>
      </c>
      <c r="E346" s="254" t="s">
        <v>1</v>
      </c>
      <c r="F346" s="255" t="s">
        <v>171</v>
      </c>
      <c r="G346" s="252"/>
      <c r="H346" s="254" t="s">
        <v>1</v>
      </c>
      <c r="I346" s="256"/>
      <c r="J346" s="252"/>
      <c r="K346" s="252"/>
      <c r="L346" s="257"/>
      <c r="M346" s="258"/>
      <c r="N346" s="259"/>
      <c r="O346" s="259"/>
      <c r="P346" s="259"/>
      <c r="Q346" s="259"/>
      <c r="R346" s="259"/>
      <c r="S346" s="259"/>
      <c r="T346" s="26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1" t="s">
        <v>136</v>
      </c>
      <c r="AU346" s="261" t="s">
        <v>83</v>
      </c>
      <c r="AV346" s="13" t="s">
        <v>81</v>
      </c>
      <c r="AW346" s="13" t="s">
        <v>30</v>
      </c>
      <c r="AX346" s="13" t="s">
        <v>73</v>
      </c>
      <c r="AY346" s="261" t="s">
        <v>128</v>
      </c>
    </row>
    <row r="347" s="13" customFormat="1">
      <c r="A347" s="13"/>
      <c r="B347" s="251"/>
      <c r="C347" s="252"/>
      <c r="D347" s="253" t="s">
        <v>136</v>
      </c>
      <c r="E347" s="254" t="s">
        <v>1</v>
      </c>
      <c r="F347" s="255" t="s">
        <v>381</v>
      </c>
      <c r="G347" s="252"/>
      <c r="H347" s="254" t="s">
        <v>1</v>
      </c>
      <c r="I347" s="256"/>
      <c r="J347" s="252"/>
      <c r="K347" s="252"/>
      <c r="L347" s="257"/>
      <c r="M347" s="258"/>
      <c r="N347" s="259"/>
      <c r="O347" s="259"/>
      <c r="P347" s="259"/>
      <c r="Q347" s="259"/>
      <c r="R347" s="259"/>
      <c r="S347" s="259"/>
      <c r="T347" s="26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1" t="s">
        <v>136</v>
      </c>
      <c r="AU347" s="261" t="s">
        <v>83</v>
      </c>
      <c r="AV347" s="13" t="s">
        <v>81</v>
      </c>
      <c r="AW347" s="13" t="s">
        <v>30</v>
      </c>
      <c r="AX347" s="13" t="s">
        <v>73</v>
      </c>
      <c r="AY347" s="261" t="s">
        <v>128</v>
      </c>
    </row>
    <row r="348" s="14" customFormat="1">
      <c r="A348" s="14"/>
      <c r="B348" s="262"/>
      <c r="C348" s="263"/>
      <c r="D348" s="253" t="s">
        <v>136</v>
      </c>
      <c r="E348" s="264" t="s">
        <v>1</v>
      </c>
      <c r="F348" s="265" t="s">
        <v>382</v>
      </c>
      <c r="G348" s="263"/>
      <c r="H348" s="266">
        <v>9.5999999999999996</v>
      </c>
      <c r="I348" s="267"/>
      <c r="J348" s="263"/>
      <c r="K348" s="263"/>
      <c r="L348" s="268"/>
      <c r="M348" s="269"/>
      <c r="N348" s="270"/>
      <c r="O348" s="270"/>
      <c r="P348" s="270"/>
      <c r="Q348" s="270"/>
      <c r="R348" s="270"/>
      <c r="S348" s="270"/>
      <c r="T348" s="27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2" t="s">
        <v>136</v>
      </c>
      <c r="AU348" s="272" t="s">
        <v>83</v>
      </c>
      <c r="AV348" s="14" t="s">
        <v>83</v>
      </c>
      <c r="AW348" s="14" t="s">
        <v>30</v>
      </c>
      <c r="AX348" s="14" t="s">
        <v>81</v>
      </c>
      <c r="AY348" s="272" t="s">
        <v>128</v>
      </c>
    </row>
    <row r="349" s="2" customFormat="1" ht="21.75" customHeight="1">
      <c r="A349" s="39"/>
      <c r="B349" s="40"/>
      <c r="C349" s="237" t="s">
        <v>387</v>
      </c>
      <c r="D349" s="237" t="s">
        <v>130</v>
      </c>
      <c r="E349" s="238" t="s">
        <v>388</v>
      </c>
      <c r="F349" s="239" t="s">
        <v>389</v>
      </c>
      <c r="G349" s="240" t="s">
        <v>151</v>
      </c>
      <c r="H349" s="241">
        <v>6.5999999999999996</v>
      </c>
      <c r="I349" s="242"/>
      <c r="J349" s="243">
        <f>ROUND(I349*H349,2)</f>
        <v>0</v>
      </c>
      <c r="K349" s="244"/>
      <c r="L349" s="45"/>
      <c r="M349" s="245" t="s">
        <v>1</v>
      </c>
      <c r="N349" s="246" t="s">
        <v>38</v>
      </c>
      <c r="O349" s="92"/>
      <c r="P349" s="247">
        <f>O349*H349</f>
        <v>0</v>
      </c>
      <c r="Q349" s="247">
        <v>0</v>
      </c>
      <c r="R349" s="247">
        <f>Q349*H349</f>
        <v>0</v>
      </c>
      <c r="S349" s="247">
        <v>0</v>
      </c>
      <c r="T349" s="248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9" t="s">
        <v>134</v>
      </c>
      <c r="AT349" s="249" t="s">
        <v>130</v>
      </c>
      <c r="AU349" s="249" t="s">
        <v>83</v>
      </c>
      <c r="AY349" s="18" t="s">
        <v>128</v>
      </c>
      <c r="BE349" s="250">
        <f>IF(N349="základní",J349,0)</f>
        <v>0</v>
      </c>
      <c r="BF349" s="250">
        <f>IF(N349="snížená",J349,0)</f>
        <v>0</v>
      </c>
      <c r="BG349" s="250">
        <f>IF(N349="zákl. přenesená",J349,0)</f>
        <v>0</v>
      </c>
      <c r="BH349" s="250">
        <f>IF(N349="sníž. přenesená",J349,0)</f>
        <v>0</v>
      </c>
      <c r="BI349" s="250">
        <f>IF(N349="nulová",J349,0)</f>
        <v>0</v>
      </c>
      <c r="BJ349" s="18" t="s">
        <v>81</v>
      </c>
      <c r="BK349" s="250">
        <f>ROUND(I349*H349,2)</f>
        <v>0</v>
      </c>
      <c r="BL349" s="18" t="s">
        <v>134</v>
      </c>
      <c r="BM349" s="249" t="s">
        <v>390</v>
      </c>
    </row>
    <row r="350" s="13" customFormat="1">
      <c r="A350" s="13"/>
      <c r="B350" s="251"/>
      <c r="C350" s="252"/>
      <c r="D350" s="253" t="s">
        <v>136</v>
      </c>
      <c r="E350" s="254" t="s">
        <v>1</v>
      </c>
      <c r="F350" s="255" t="s">
        <v>290</v>
      </c>
      <c r="G350" s="252"/>
      <c r="H350" s="254" t="s">
        <v>1</v>
      </c>
      <c r="I350" s="256"/>
      <c r="J350" s="252"/>
      <c r="K350" s="252"/>
      <c r="L350" s="257"/>
      <c r="M350" s="258"/>
      <c r="N350" s="259"/>
      <c r="O350" s="259"/>
      <c r="P350" s="259"/>
      <c r="Q350" s="259"/>
      <c r="R350" s="259"/>
      <c r="S350" s="259"/>
      <c r="T350" s="26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1" t="s">
        <v>136</v>
      </c>
      <c r="AU350" s="261" t="s">
        <v>83</v>
      </c>
      <c r="AV350" s="13" t="s">
        <v>81</v>
      </c>
      <c r="AW350" s="13" t="s">
        <v>30</v>
      </c>
      <c r="AX350" s="13" t="s">
        <v>73</v>
      </c>
      <c r="AY350" s="261" t="s">
        <v>128</v>
      </c>
    </row>
    <row r="351" s="13" customFormat="1">
      <c r="A351" s="13"/>
      <c r="B351" s="251"/>
      <c r="C351" s="252"/>
      <c r="D351" s="253" t="s">
        <v>136</v>
      </c>
      <c r="E351" s="254" t="s">
        <v>1</v>
      </c>
      <c r="F351" s="255" t="s">
        <v>154</v>
      </c>
      <c r="G351" s="252"/>
      <c r="H351" s="254" t="s">
        <v>1</v>
      </c>
      <c r="I351" s="256"/>
      <c r="J351" s="252"/>
      <c r="K351" s="252"/>
      <c r="L351" s="257"/>
      <c r="M351" s="258"/>
      <c r="N351" s="259"/>
      <c r="O351" s="259"/>
      <c r="P351" s="259"/>
      <c r="Q351" s="259"/>
      <c r="R351" s="259"/>
      <c r="S351" s="259"/>
      <c r="T351" s="26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1" t="s">
        <v>136</v>
      </c>
      <c r="AU351" s="261" t="s">
        <v>83</v>
      </c>
      <c r="AV351" s="13" t="s">
        <v>81</v>
      </c>
      <c r="AW351" s="13" t="s">
        <v>30</v>
      </c>
      <c r="AX351" s="13" t="s">
        <v>73</v>
      </c>
      <c r="AY351" s="261" t="s">
        <v>128</v>
      </c>
    </row>
    <row r="352" s="13" customFormat="1">
      <c r="A352" s="13"/>
      <c r="B352" s="251"/>
      <c r="C352" s="252"/>
      <c r="D352" s="253" t="s">
        <v>136</v>
      </c>
      <c r="E352" s="254" t="s">
        <v>1</v>
      </c>
      <c r="F352" s="255" t="s">
        <v>171</v>
      </c>
      <c r="G352" s="252"/>
      <c r="H352" s="254" t="s">
        <v>1</v>
      </c>
      <c r="I352" s="256"/>
      <c r="J352" s="252"/>
      <c r="K352" s="252"/>
      <c r="L352" s="257"/>
      <c r="M352" s="258"/>
      <c r="N352" s="259"/>
      <c r="O352" s="259"/>
      <c r="P352" s="259"/>
      <c r="Q352" s="259"/>
      <c r="R352" s="259"/>
      <c r="S352" s="259"/>
      <c r="T352" s="26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1" t="s">
        <v>136</v>
      </c>
      <c r="AU352" s="261" t="s">
        <v>83</v>
      </c>
      <c r="AV352" s="13" t="s">
        <v>81</v>
      </c>
      <c r="AW352" s="13" t="s">
        <v>30</v>
      </c>
      <c r="AX352" s="13" t="s">
        <v>73</v>
      </c>
      <c r="AY352" s="261" t="s">
        <v>128</v>
      </c>
    </row>
    <row r="353" s="13" customFormat="1">
      <c r="A353" s="13"/>
      <c r="B353" s="251"/>
      <c r="C353" s="252"/>
      <c r="D353" s="253" t="s">
        <v>136</v>
      </c>
      <c r="E353" s="254" t="s">
        <v>1</v>
      </c>
      <c r="F353" s="255" t="s">
        <v>260</v>
      </c>
      <c r="G353" s="252"/>
      <c r="H353" s="254" t="s">
        <v>1</v>
      </c>
      <c r="I353" s="256"/>
      <c r="J353" s="252"/>
      <c r="K353" s="252"/>
      <c r="L353" s="257"/>
      <c r="M353" s="258"/>
      <c r="N353" s="259"/>
      <c r="O353" s="259"/>
      <c r="P353" s="259"/>
      <c r="Q353" s="259"/>
      <c r="R353" s="259"/>
      <c r="S353" s="259"/>
      <c r="T353" s="26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61" t="s">
        <v>136</v>
      </c>
      <c r="AU353" s="261" t="s">
        <v>83</v>
      </c>
      <c r="AV353" s="13" t="s">
        <v>81</v>
      </c>
      <c r="AW353" s="13" t="s">
        <v>30</v>
      </c>
      <c r="AX353" s="13" t="s">
        <v>73</v>
      </c>
      <c r="AY353" s="261" t="s">
        <v>128</v>
      </c>
    </row>
    <row r="354" s="14" customFormat="1">
      <c r="A354" s="14"/>
      <c r="B354" s="262"/>
      <c r="C354" s="263"/>
      <c r="D354" s="253" t="s">
        <v>136</v>
      </c>
      <c r="E354" s="264" t="s">
        <v>1</v>
      </c>
      <c r="F354" s="265" t="s">
        <v>291</v>
      </c>
      <c r="G354" s="263"/>
      <c r="H354" s="266">
        <v>6.5999999999999996</v>
      </c>
      <c r="I354" s="267"/>
      <c r="J354" s="263"/>
      <c r="K354" s="263"/>
      <c r="L354" s="268"/>
      <c r="M354" s="269"/>
      <c r="N354" s="270"/>
      <c r="O354" s="270"/>
      <c r="P354" s="270"/>
      <c r="Q354" s="270"/>
      <c r="R354" s="270"/>
      <c r="S354" s="270"/>
      <c r="T354" s="27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72" t="s">
        <v>136</v>
      </c>
      <c r="AU354" s="272" t="s">
        <v>83</v>
      </c>
      <c r="AV354" s="14" t="s">
        <v>83</v>
      </c>
      <c r="AW354" s="14" t="s">
        <v>30</v>
      </c>
      <c r="AX354" s="14" t="s">
        <v>81</v>
      </c>
      <c r="AY354" s="272" t="s">
        <v>128</v>
      </c>
    </row>
    <row r="355" s="2" customFormat="1" ht="21.75" customHeight="1">
      <c r="A355" s="39"/>
      <c r="B355" s="40"/>
      <c r="C355" s="237" t="s">
        <v>391</v>
      </c>
      <c r="D355" s="237" t="s">
        <v>130</v>
      </c>
      <c r="E355" s="238" t="s">
        <v>392</v>
      </c>
      <c r="F355" s="239" t="s">
        <v>393</v>
      </c>
      <c r="G355" s="240" t="s">
        <v>151</v>
      </c>
      <c r="H355" s="241">
        <v>9.5999999999999996</v>
      </c>
      <c r="I355" s="242"/>
      <c r="J355" s="243">
        <f>ROUND(I355*H355,2)</f>
        <v>0</v>
      </c>
      <c r="K355" s="244"/>
      <c r="L355" s="45"/>
      <c r="M355" s="245" t="s">
        <v>1</v>
      </c>
      <c r="N355" s="246" t="s">
        <v>38</v>
      </c>
      <c r="O355" s="92"/>
      <c r="P355" s="247">
        <f>O355*H355</f>
        <v>0</v>
      </c>
      <c r="Q355" s="247">
        <v>0</v>
      </c>
      <c r="R355" s="247">
        <f>Q355*H355</f>
        <v>0</v>
      </c>
      <c r="S355" s="247">
        <v>0</v>
      </c>
      <c r="T355" s="248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9" t="s">
        <v>134</v>
      </c>
      <c r="AT355" s="249" t="s">
        <v>130</v>
      </c>
      <c r="AU355" s="249" t="s">
        <v>83</v>
      </c>
      <c r="AY355" s="18" t="s">
        <v>128</v>
      </c>
      <c r="BE355" s="250">
        <f>IF(N355="základní",J355,0)</f>
        <v>0</v>
      </c>
      <c r="BF355" s="250">
        <f>IF(N355="snížená",J355,0)</f>
        <v>0</v>
      </c>
      <c r="BG355" s="250">
        <f>IF(N355="zákl. přenesená",J355,0)</f>
        <v>0</v>
      </c>
      <c r="BH355" s="250">
        <f>IF(N355="sníž. přenesená",J355,0)</f>
        <v>0</v>
      </c>
      <c r="BI355" s="250">
        <f>IF(N355="nulová",J355,0)</f>
        <v>0</v>
      </c>
      <c r="BJ355" s="18" t="s">
        <v>81</v>
      </c>
      <c r="BK355" s="250">
        <f>ROUND(I355*H355,2)</f>
        <v>0</v>
      </c>
      <c r="BL355" s="18" t="s">
        <v>134</v>
      </c>
      <c r="BM355" s="249" t="s">
        <v>394</v>
      </c>
    </row>
    <row r="356" s="13" customFormat="1">
      <c r="A356" s="13"/>
      <c r="B356" s="251"/>
      <c r="C356" s="252"/>
      <c r="D356" s="253" t="s">
        <v>136</v>
      </c>
      <c r="E356" s="254" t="s">
        <v>1</v>
      </c>
      <c r="F356" s="255" t="s">
        <v>154</v>
      </c>
      <c r="G356" s="252"/>
      <c r="H356" s="254" t="s">
        <v>1</v>
      </c>
      <c r="I356" s="256"/>
      <c r="J356" s="252"/>
      <c r="K356" s="252"/>
      <c r="L356" s="257"/>
      <c r="M356" s="258"/>
      <c r="N356" s="259"/>
      <c r="O356" s="259"/>
      <c r="P356" s="259"/>
      <c r="Q356" s="259"/>
      <c r="R356" s="259"/>
      <c r="S356" s="259"/>
      <c r="T356" s="26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1" t="s">
        <v>136</v>
      </c>
      <c r="AU356" s="261" t="s">
        <v>83</v>
      </c>
      <c r="AV356" s="13" t="s">
        <v>81</v>
      </c>
      <c r="AW356" s="13" t="s">
        <v>30</v>
      </c>
      <c r="AX356" s="13" t="s">
        <v>73</v>
      </c>
      <c r="AY356" s="261" t="s">
        <v>128</v>
      </c>
    </row>
    <row r="357" s="13" customFormat="1">
      <c r="A357" s="13"/>
      <c r="B357" s="251"/>
      <c r="C357" s="252"/>
      <c r="D357" s="253" t="s">
        <v>136</v>
      </c>
      <c r="E357" s="254" t="s">
        <v>1</v>
      </c>
      <c r="F357" s="255" t="s">
        <v>171</v>
      </c>
      <c r="G357" s="252"/>
      <c r="H357" s="254" t="s">
        <v>1</v>
      </c>
      <c r="I357" s="256"/>
      <c r="J357" s="252"/>
      <c r="K357" s="252"/>
      <c r="L357" s="257"/>
      <c r="M357" s="258"/>
      <c r="N357" s="259"/>
      <c r="O357" s="259"/>
      <c r="P357" s="259"/>
      <c r="Q357" s="259"/>
      <c r="R357" s="259"/>
      <c r="S357" s="259"/>
      <c r="T357" s="26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1" t="s">
        <v>136</v>
      </c>
      <c r="AU357" s="261" t="s">
        <v>83</v>
      </c>
      <c r="AV357" s="13" t="s">
        <v>81</v>
      </c>
      <c r="AW357" s="13" t="s">
        <v>30</v>
      </c>
      <c r="AX357" s="13" t="s">
        <v>73</v>
      </c>
      <c r="AY357" s="261" t="s">
        <v>128</v>
      </c>
    </row>
    <row r="358" s="13" customFormat="1">
      <c r="A358" s="13"/>
      <c r="B358" s="251"/>
      <c r="C358" s="252"/>
      <c r="D358" s="253" t="s">
        <v>136</v>
      </c>
      <c r="E358" s="254" t="s">
        <v>1</v>
      </c>
      <c r="F358" s="255" t="s">
        <v>381</v>
      </c>
      <c r="G358" s="252"/>
      <c r="H358" s="254" t="s">
        <v>1</v>
      </c>
      <c r="I358" s="256"/>
      <c r="J358" s="252"/>
      <c r="K358" s="252"/>
      <c r="L358" s="257"/>
      <c r="M358" s="258"/>
      <c r="N358" s="259"/>
      <c r="O358" s="259"/>
      <c r="P358" s="259"/>
      <c r="Q358" s="259"/>
      <c r="R358" s="259"/>
      <c r="S358" s="259"/>
      <c r="T358" s="26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61" t="s">
        <v>136</v>
      </c>
      <c r="AU358" s="261" t="s">
        <v>83</v>
      </c>
      <c r="AV358" s="13" t="s">
        <v>81</v>
      </c>
      <c r="AW358" s="13" t="s">
        <v>30</v>
      </c>
      <c r="AX358" s="13" t="s">
        <v>73</v>
      </c>
      <c r="AY358" s="261" t="s">
        <v>128</v>
      </c>
    </row>
    <row r="359" s="14" customFormat="1">
      <c r="A359" s="14"/>
      <c r="B359" s="262"/>
      <c r="C359" s="263"/>
      <c r="D359" s="253" t="s">
        <v>136</v>
      </c>
      <c r="E359" s="264" t="s">
        <v>1</v>
      </c>
      <c r="F359" s="265" t="s">
        <v>382</v>
      </c>
      <c r="G359" s="263"/>
      <c r="H359" s="266">
        <v>9.5999999999999996</v>
      </c>
      <c r="I359" s="267"/>
      <c r="J359" s="263"/>
      <c r="K359" s="263"/>
      <c r="L359" s="268"/>
      <c r="M359" s="269"/>
      <c r="N359" s="270"/>
      <c r="O359" s="270"/>
      <c r="P359" s="270"/>
      <c r="Q359" s="270"/>
      <c r="R359" s="270"/>
      <c r="S359" s="270"/>
      <c r="T359" s="271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72" t="s">
        <v>136</v>
      </c>
      <c r="AU359" s="272" t="s">
        <v>83</v>
      </c>
      <c r="AV359" s="14" t="s">
        <v>83</v>
      </c>
      <c r="AW359" s="14" t="s">
        <v>30</v>
      </c>
      <c r="AX359" s="14" t="s">
        <v>81</v>
      </c>
      <c r="AY359" s="272" t="s">
        <v>128</v>
      </c>
    </row>
    <row r="360" s="2" customFormat="1" ht="16.5" customHeight="1">
      <c r="A360" s="39"/>
      <c r="B360" s="40"/>
      <c r="C360" s="237" t="s">
        <v>395</v>
      </c>
      <c r="D360" s="237" t="s">
        <v>130</v>
      </c>
      <c r="E360" s="238" t="s">
        <v>396</v>
      </c>
      <c r="F360" s="239" t="s">
        <v>397</v>
      </c>
      <c r="G360" s="240" t="s">
        <v>151</v>
      </c>
      <c r="H360" s="241">
        <v>13.199999999999999</v>
      </c>
      <c r="I360" s="242"/>
      <c r="J360" s="243">
        <f>ROUND(I360*H360,2)</f>
        <v>0</v>
      </c>
      <c r="K360" s="244"/>
      <c r="L360" s="45"/>
      <c r="M360" s="245" t="s">
        <v>1</v>
      </c>
      <c r="N360" s="246" t="s">
        <v>38</v>
      </c>
      <c r="O360" s="92"/>
      <c r="P360" s="247">
        <f>O360*H360</f>
        <v>0</v>
      </c>
      <c r="Q360" s="247">
        <v>0</v>
      </c>
      <c r="R360" s="247">
        <f>Q360*H360</f>
        <v>0</v>
      </c>
      <c r="S360" s="247">
        <v>0</v>
      </c>
      <c r="T360" s="248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9" t="s">
        <v>134</v>
      </c>
      <c r="AT360" s="249" t="s">
        <v>130</v>
      </c>
      <c r="AU360" s="249" t="s">
        <v>83</v>
      </c>
      <c r="AY360" s="18" t="s">
        <v>128</v>
      </c>
      <c r="BE360" s="250">
        <f>IF(N360="základní",J360,0)</f>
        <v>0</v>
      </c>
      <c r="BF360" s="250">
        <f>IF(N360="snížená",J360,0)</f>
        <v>0</v>
      </c>
      <c r="BG360" s="250">
        <f>IF(N360="zákl. přenesená",J360,0)</f>
        <v>0</v>
      </c>
      <c r="BH360" s="250">
        <f>IF(N360="sníž. přenesená",J360,0)</f>
        <v>0</v>
      </c>
      <c r="BI360" s="250">
        <f>IF(N360="nulová",J360,0)</f>
        <v>0</v>
      </c>
      <c r="BJ360" s="18" t="s">
        <v>81</v>
      </c>
      <c r="BK360" s="250">
        <f>ROUND(I360*H360,2)</f>
        <v>0</v>
      </c>
      <c r="BL360" s="18" t="s">
        <v>134</v>
      </c>
      <c r="BM360" s="249" t="s">
        <v>398</v>
      </c>
    </row>
    <row r="361" s="13" customFormat="1">
      <c r="A361" s="13"/>
      <c r="B361" s="251"/>
      <c r="C361" s="252"/>
      <c r="D361" s="253" t="s">
        <v>136</v>
      </c>
      <c r="E361" s="254" t="s">
        <v>1</v>
      </c>
      <c r="F361" s="255" t="s">
        <v>290</v>
      </c>
      <c r="G361" s="252"/>
      <c r="H361" s="254" t="s">
        <v>1</v>
      </c>
      <c r="I361" s="256"/>
      <c r="J361" s="252"/>
      <c r="K361" s="252"/>
      <c r="L361" s="257"/>
      <c r="M361" s="258"/>
      <c r="N361" s="259"/>
      <c r="O361" s="259"/>
      <c r="P361" s="259"/>
      <c r="Q361" s="259"/>
      <c r="R361" s="259"/>
      <c r="S361" s="259"/>
      <c r="T361" s="26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1" t="s">
        <v>136</v>
      </c>
      <c r="AU361" s="261" t="s">
        <v>83</v>
      </c>
      <c r="AV361" s="13" t="s">
        <v>81</v>
      </c>
      <c r="AW361" s="13" t="s">
        <v>30</v>
      </c>
      <c r="AX361" s="13" t="s">
        <v>73</v>
      </c>
      <c r="AY361" s="261" t="s">
        <v>128</v>
      </c>
    </row>
    <row r="362" s="13" customFormat="1">
      <c r="A362" s="13"/>
      <c r="B362" s="251"/>
      <c r="C362" s="252"/>
      <c r="D362" s="253" t="s">
        <v>136</v>
      </c>
      <c r="E362" s="254" t="s">
        <v>1</v>
      </c>
      <c r="F362" s="255" t="s">
        <v>154</v>
      </c>
      <c r="G362" s="252"/>
      <c r="H362" s="254" t="s">
        <v>1</v>
      </c>
      <c r="I362" s="256"/>
      <c r="J362" s="252"/>
      <c r="K362" s="252"/>
      <c r="L362" s="257"/>
      <c r="M362" s="258"/>
      <c r="N362" s="259"/>
      <c r="O362" s="259"/>
      <c r="P362" s="259"/>
      <c r="Q362" s="259"/>
      <c r="R362" s="259"/>
      <c r="S362" s="259"/>
      <c r="T362" s="26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1" t="s">
        <v>136</v>
      </c>
      <c r="AU362" s="261" t="s">
        <v>83</v>
      </c>
      <c r="AV362" s="13" t="s">
        <v>81</v>
      </c>
      <c r="AW362" s="13" t="s">
        <v>30</v>
      </c>
      <c r="AX362" s="13" t="s">
        <v>73</v>
      </c>
      <c r="AY362" s="261" t="s">
        <v>128</v>
      </c>
    </row>
    <row r="363" s="13" customFormat="1">
      <c r="A363" s="13"/>
      <c r="B363" s="251"/>
      <c r="C363" s="252"/>
      <c r="D363" s="253" t="s">
        <v>136</v>
      </c>
      <c r="E363" s="254" t="s">
        <v>1</v>
      </c>
      <c r="F363" s="255" t="s">
        <v>171</v>
      </c>
      <c r="G363" s="252"/>
      <c r="H363" s="254" t="s">
        <v>1</v>
      </c>
      <c r="I363" s="256"/>
      <c r="J363" s="252"/>
      <c r="K363" s="252"/>
      <c r="L363" s="257"/>
      <c r="M363" s="258"/>
      <c r="N363" s="259"/>
      <c r="O363" s="259"/>
      <c r="P363" s="259"/>
      <c r="Q363" s="259"/>
      <c r="R363" s="259"/>
      <c r="S363" s="259"/>
      <c r="T363" s="26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1" t="s">
        <v>136</v>
      </c>
      <c r="AU363" s="261" t="s">
        <v>83</v>
      </c>
      <c r="AV363" s="13" t="s">
        <v>81</v>
      </c>
      <c r="AW363" s="13" t="s">
        <v>30</v>
      </c>
      <c r="AX363" s="13" t="s">
        <v>73</v>
      </c>
      <c r="AY363" s="261" t="s">
        <v>128</v>
      </c>
    </row>
    <row r="364" s="13" customFormat="1">
      <c r="A364" s="13"/>
      <c r="B364" s="251"/>
      <c r="C364" s="252"/>
      <c r="D364" s="253" t="s">
        <v>136</v>
      </c>
      <c r="E364" s="254" t="s">
        <v>1</v>
      </c>
      <c r="F364" s="255" t="s">
        <v>260</v>
      </c>
      <c r="G364" s="252"/>
      <c r="H364" s="254" t="s">
        <v>1</v>
      </c>
      <c r="I364" s="256"/>
      <c r="J364" s="252"/>
      <c r="K364" s="252"/>
      <c r="L364" s="257"/>
      <c r="M364" s="258"/>
      <c r="N364" s="259"/>
      <c r="O364" s="259"/>
      <c r="P364" s="259"/>
      <c r="Q364" s="259"/>
      <c r="R364" s="259"/>
      <c r="S364" s="259"/>
      <c r="T364" s="26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1" t="s">
        <v>136</v>
      </c>
      <c r="AU364" s="261" t="s">
        <v>83</v>
      </c>
      <c r="AV364" s="13" t="s">
        <v>81</v>
      </c>
      <c r="AW364" s="13" t="s">
        <v>30</v>
      </c>
      <c r="AX364" s="13" t="s">
        <v>73</v>
      </c>
      <c r="AY364" s="261" t="s">
        <v>128</v>
      </c>
    </row>
    <row r="365" s="13" customFormat="1">
      <c r="A365" s="13"/>
      <c r="B365" s="251"/>
      <c r="C365" s="252"/>
      <c r="D365" s="253" t="s">
        <v>136</v>
      </c>
      <c r="E365" s="254" t="s">
        <v>1</v>
      </c>
      <c r="F365" s="255" t="s">
        <v>381</v>
      </c>
      <c r="G365" s="252"/>
      <c r="H365" s="254" t="s">
        <v>1</v>
      </c>
      <c r="I365" s="256"/>
      <c r="J365" s="252"/>
      <c r="K365" s="252"/>
      <c r="L365" s="257"/>
      <c r="M365" s="258"/>
      <c r="N365" s="259"/>
      <c r="O365" s="259"/>
      <c r="P365" s="259"/>
      <c r="Q365" s="259"/>
      <c r="R365" s="259"/>
      <c r="S365" s="259"/>
      <c r="T365" s="26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1" t="s">
        <v>136</v>
      </c>
      <c r="AU365" s="261" t="s">
        <v>83</v>
      </c>
      <c r="AV365" s="13" t="s">
        <v>81</v>
      </c>
      <c r="AW365" s="13" t="s">
        <v>30</v>
      </c>
      <c r="AX365" s="13" t="s">
        <v>73</v>
      </c>
      <c r="AY365" s="261" t="s">
        <v>128</v>
      </c>
    </row>
    <row r="366" s="14" customFormat="1">
      <c r="A366" s="14"/>
      <c r="B366" s="262"/>
      <c r="C366" s="263"/>
      <c r="D366" s="253" t="s">
        <v>136</v>
      </c>
      <c r="E366" s="264" t="s">
        <v>1</v>
      </c>
      <c r="F366" s="265" t="s">
        <v>399</v>
      </c>
      <c r="G366" s="263"/>
      <c r="H366" s="266">
        <v>13.199999999999999</v>
      </c>
      <c r="I366" s="267"/>
      <c r="J366" s="263"/>
      <c r="K366" s="263"/>
      <c r="L366" s="268"/>
      <c r="M366" s="269"/>
      <c r="N366" s="270"/>
      <c r="O366" s="270"/>
      <c r="P366" s="270"/>
      <c r="Q366" s="270"/>
      <c r="R366" s="270"/>
      <c r="S366" s="270"/>
      <c r="T366" s="27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72" t="s">
        <v>136</v>
      </c>
      <c r="AU366" s="272" t="s">
        <v>83</v>
      </c>
      <c r="AV366" s="14" t="s">
        <v>83</v>
      </c>
      <c r="AW366" s="14" t="s">
        <v>30</v>
      </c>
      <c r="AX366" s="14" t="s">
        <v>81</v>
      </c>
      <c r="AY366" s="272" t="s">
        <v>128</v>
      </c>
    </row>
    <row r="367" s="2" customFormat="1" ht="21.75" customHeight="1">
      <c r="A367" s="39"/>
      <c r="B367" s="40"/>
      <c r="C367" s="237" t="s">
        <v>400</v>
      </c>
      <c r="D367" s="237" t="s">
        <v>130</v>
      </c>
      <c r="E367" s="238" t="s">
        <v>401</v>
      </c>
      <c r="F367" s="239" t="s">
        <v>402</v>
      </c>
      <c r="G367" s="240" t="s">
        <v>151</v>
      </c>
      <c r="H367" s="241">
        <v>6.5999999999999996</v>
      </c>
      <c r="I367" s="242"/>
      <c r="J367" s="243">
        <f>ROUND(I367*H367,2)</f>
        <v>0</v>
      </c>
      <c r="K367" s="244"/>
      <c r="L367" s="45"/>
      <c r="M367" s="245" t="s">
        <v>1</v>
      </c>
      <c r="N367" s="246" t="s">
        <v>38</v>
      </c>
      <c r="O367" s="92"/>
      <c r="P367" s="247">
        <f>O367*H367</f>
        <v>0</v>
      </c>
      <c r="Q367" s="247">
        <v>0</v>
      </c>
      <c r="R367" s="247">
        <f>Q367*H367</f>
        <v>0</v>
      </c>
      <c r="S367" s="247">
        <v>0</v>
      </c>
      <c r="T367" s="248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9" t="s">
        <v>134</v>
      </c>
      <c r="AT367" s="249" t="s">
        <v>130</v>
      </c>
      <c r="AU367" s="249" t="s">
        <v>83</v>
      </c>
      <c r="AY367" s="18" t="s">
        <v>128</v>
      </c>
      <c r="BE367" s="250">
        <f>IF(N367="základní",J367,0)</f>
        <v>0</v>
      </c>
      <c r="BF367" s="250">
        <f>IF(N367="snížená",J367,0)</f>
        <v>0</v>
      </c>
      <c r="BG367" s="250">
        <f>IF(N367="zákl. přenesená",J367,0)</f>
        <v>0</v>
      </c>
      <c r="BH367" s="250">
        <f>IF(N367="sníž. přenesená",J367,0)</f>
        <v>0</v>
      </c>
      <c r="BI367" s="250">
        <f>IF(N367="nulová",J367,0)</f>
        <v>0</v>
      </c>
      <c r="BJ367" s="18" t="s">
        <v>81</v>
      </c>
      <c r="BK367" s="250">
        <f>ROUND(I367*H367,2)</f>
        <v>0</v>
      </c>
      <c r="BL367" s="18" t="s">
        <v>134</v>
      </c>
      <c r="BM367" s="249" t="s">
        <v>403</v>
      </c>
    </row>
    <row r="368" s="13" customFormat="1">
      <c r="A368" s="13"/>
      <c r="B368" s="251"/>
      <c r="C368" s="252"/>
      <c r="D368" s="253" t="s">
        <v>136</v>
      </c>
      <c r="E368" s="254" t="s">
        <v>1</v>
      </c>
      <c r="F368" s="255" t="s">
        <v>290</v>
      </c>
      <c r="G368" s="252"/>
      <c r="H368" s="254" t="s">
        <v>1</v>
      </c>
      <c r="I368" s="256"/>
      <c r="J368" s="252"/>
      <c r="K368" s="252"/>
      <c r="L368" s="257"/>
      <c r="M368" s="258"/>
      <c r="N368" s="259"/>
      <c r="O368" s="259"/>
      <c r="P368" s="259"/>
      <c r="Q368" s="259"/>
      <c r="R368" s="259"/>
      <c r="S368" s="259"/>
      <c r="T368" s="26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1" t="s">
        <v>136</v>
      </c>
      <c r="AU368" s="261" t="s">
        <v>83</v>
      </c>
      <c r="AV368" s="13" t="s">
        <v>81</v>
      </c>
      <c r="AW368" s="13" t="s">
        <v>30</v>
      </c>
      <c r="AX368" s="13" t="s">
        <v>73</v>
      </c>
      <c r="AY368" s="261" t="s">
        <v>128</v>
      </c>
    </row>
    <row r="369" s="13" customFormat="1">
      <c r="A369" s="13"/>
      <c r="B369" s="251"/>
      <c r="C369" s="252"/>
      <c r="D369" s="253" t="s">
        <v>136</v>
      </c>
      <c r="E369" s="254" t="s">
        <v>1</v>
      </c>
      <c r="F369" s="255" t="s">
        <v>154</v>
      </c>
      <c r="G369" s="252"/>
      <c r="H369" s="254" t="s">
        <v>1</v>
      </c>
      <c r="I369" s="256"/>
      <c r="J369" s="252"/>
      <c r="K369" s="252"/>
      <c r="L369" s="257"/>
      <c r="M369" s="258"/>
      <c r="N369" s="259"/>
      <c r="O369" s="259"/>
      <c r="P369" s="259"/>
      <c r="Q369" s="259"/>
      <c r="R369" s="259"/>
      <c r="S369" s="259"/>
      <c r="T369" s="26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1" t="s">
        <v>136</v>
      </c>
      <c r="AU369" s="261" t="s">
        <v>83</v>
      </c>
      <c r="AV369" s="13" t="s">
        <v>81</v>
      </c>
      <c r="AW369" s="13" t="s">
        <v>30</v>
      </c>
      <c r="AX369" s="13" t="s">
        <v>73</v>
      </c>
      <c r="AY369" s="261" t="s">
        <v>128</v>
      </c>
    </row>
    <row r="370" s="13" customFormat="1">
      <c r="A370" s="13"/>
      <c r="B370" s="251"/>
      <c r="C370" s="252"/>
      <c r="D370" s="253" t="s">
        <v>136</v>
      </c>
      <c r="E370" s="254" t="s">
        <v>1</v>
      </c>
      <c r="F370" s="255" t="s">
        <v>171</v>
      </c>
      <c r="G370" s="252"/>
      <c r="H370" s="254" t="s">
        <v>1</v>
      </c>
      <c r="I370" s="256"/>
      <c r="J370" s="252"/>
      <c r="K370" s="252"/>
      <c r="L370" s="257"/>
      <c r="M370" s="258"/>
      <c r="N370" s="259"/>
      <c r="O370" s="259"/>
      <c r="P370" s="259"/>
      <c r="Q370" s="259"/>
      <c r="R370" s="259"/>
      <c r="S370" s="259"/>
      <c r="T370" s="26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1" t="s">
        <v>136</v>
      </c>
      <c r="AU370" s="261" t="s">
        <v>83</v>
      </c>
      <c r="AV370" s="13" t="s">
        <v>81</v>
      </c>
      <c r="AW370" s="13" t="s">
        <v>30</v>
      </c>
      <c r="AX370" s="13" t="s">
        <v>73</v>
      </c>
      <c r="AY370" s="261" t="s">
        <v>128</v>
      </c>
    </row>
    <row r="371" s="13" customFormat="1">
      <c r="A371" s="13"/>
      <c r="B371" s="251"/>
      <c r="C371" s="252"/>
      <c r="D371" s="253" t="s">
        <v>136</v>
      </c>
      <c r="E371" s="254" t="s">
        <v>1</v>
      </c>
      <c r="F371" s="255" t="s">
        <v>260</v>
      </c>
      <c r="G371" s="252"/>
      <c r="H371" s="254" t="s">
        <v>1</v>
      </c>
      <c r="I371" s="256"/>
      <c r="J371" s="252"/>
      <c r="K371" s="252"/>
      <c r="L371" s="257"/>
      <c r="M371" s="258"/>
      <c r="N371" s="259"/>
      <c r="O371" s="259"/>
      <c r="P371" s="259"/>
      <c r="Q371" s="259"/>
      <c r="R371" s="259"/>
      <c r="S371" s="259"/>
      <c r="T371" s="26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1" t="s">
        <v>136</v>
      </c>
      <c r="AU371" s="261" t="s">
        <v>83</v>
      </c>
      <c r="AV371" s="13" t="s">
        <v>81</v>
      </c>
      <c r="AW371" s="13" t="s">
        <v>30</v>
      </c>
      <c r="AX371" s="13" t="s">
        <v>73</v>
      </c>
      <c r="AY371" s="261" t="s">
        <v>128</v>
      </c>
    </row>
    <row r="372" s="14" customFormat="1">
      <c r="A372" s="14"/>
      <c r="B372" s="262"/>
      <c r="C372" s="263"/>
      <c r="D372" s="253" t="s">
        <v>136</v>
      </c>
      <c r="E372" s="264" t="s">
        <v>1</v>
      </c>
      <c r="F372" s="265" t="s">
        <v>291</v>
      </c>
      <c r="G372" s="263"/>
      <c r="H372" s="266">
        <v>6.5999999999999996</v>
      </c>
      <c r="I372" s="267"/>
      <c r="J372" s="263"/>
      <c r="K372" s="263"/>
      <c r="L372" s="268"/>
      <c r="M372" s="269"/>
      <c r="N372" s="270"/>
      <c r="O372" s="270"/>
      <c r="P372" s="270"/>
      <c r="Q372" s="270"/>
      <c r="R372" s="270"/>
      <c r="S372" s="270"/>
      <c r="T372" s="27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72" t="s">
        <v>136</v>
      </c>
      <c r="AU372" s="272" t="s">
        <v>83</v>
      </c>
      <c r="AV372" s="14" t="s">
        <v>83</v>
      </c>
      <c r="AW372" s="14" t="s">
        <v>30</v>
      </c>
      <c r="AX372" s="14" t="s">
        <v>81</v>
      </c>
      <c r="AY372" s="272" t="s">
        <v>128</v>
      </c>
    </row>
    <row r="373" s="12" customFormat="1" ht="22.8" customHeight="1">
      <c r="A373" s="12"/>
      <c r="B373" s="221"/>
      <c r="C373" s="222"/>
      <c r="D373" s="223" t="s">
        <v>72</v>
      </c>
      <c r="E373" s="235" t="s">
        <v>404</v>
      </c>
      <c r="F373" s="235" t="s">
        <v>405</v>
      </c>
      <c r="G373" s="222"/>
      <c r="H373" s="222"/>
      <c r="I373" s="225"/>
      <c r="J373" s="236">
        <f>BK373</f>
        <v>0</v>
      </c>
      <c r="K373" s="222"/>
      <c r="L373" s="227"/>
      <c r="M373" s="228"/>
      <c r="N373" s="229"/>
      <c r="O373" s="229"/>
      <c r="P373" s="230">
        <f>SUM(P374:P531)</f>
        <v>0</v>
      </c>
      <c r="Q373" s="229"/>
      <c r="R373" s="230">
        <f>SUM(R374:R531)</f>
        <v>0.85817999999999994</v>
      </c>
      <c r="S373" s="229"/>
      <c r="T373" s="231">
        <f>SUM(T374:T531)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32" t="s">
        <v>81</v>
      </c>
      <c r="AT373" s="233" t="s">
        <v>72</v>
      </c>
      <c r="AU373" s="233" t="s">
        <v>81</v>
      </c>
      <c r="AY373" s="232" t="s">
        <v>128</v>
      </c>
      <c r="BK373" s="234">
        <f>SUM(BK374:BK531)</f>
        <v>0</v>
      </c>
    </row>
    <row r="374" s="2" customFormat="1" ht="21.75" customHeight="1">
      <c r="A374" s="39"/>
      <c r="B374" s="40"/>
      <c r="C374" s="237" t="s">
        <v>336</v>
      </c>
      <c r="D374" s="237" t="s">
        <v>130</v>
      </c>
      <c r="E374" s="238" t="s">
        <v>406</v>
      </c>
      <c r="F374" s="239" t="s">
        <v>407</v>
      </c>
      <c r="G374" s="240" t="s">
        <v>408</v>
      </c>
      <c r="H374" s="241">
        <v>1</v>
      </c>
      <c r="I374" s="242"/>
      <c r="J374" s="243">
        <f>ROUND(I374*H374,2)</f>
        <v>0</v>
      </c>
      <c r="K374" s="244"/>
      <c r="L374" s="45"/>
      <c r="M374" s="245" t="s">
        <v>1</v>
      </c>
      <c r="N374" s="246" t="s">
        <v>38</v>
      </c>
      <c r="O374" s="92"/>
      <c r="P374" s="247">
        <f>O374*H374</f>
        <v>0</v>
      </c>
      <c r="Q374" s="247">
        <v>0</v>
      </c>
      <c r="R374" s="247">
        <f>Q374*H374</f>
        <v>0</v>
      </c>
      <c r="S374" s="247">
        <v>0</v>
      </c>
      <c r="T374" s="248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9" t="s">
        <v>134</v>
      </c>
      <c r="AT374" s="249" t="s">
        <v>130</v>
      </c>
      <c r="AU374" s="249" t="s">
        <v>83</v>
      </c>
      <c r="AY374" s="18" t="s">
        <v>128</v>
      </c>
      <c r="BE374" s="250">
        <f>IF(N374="základní",J374,0)</f>
        <v>0</v>
      </c>
      <c r="BF374" s="250">
        <f>IF(N374="snížená",J374,0)</f>
        <v>0</v>
      </c>
      <c r="BG374" s="250">
        <f>IF(N374="zákl. přenesená",J374,0)</f>
        <v>0</v>
      </c>
      <c r="BH374" s="250">
        <f>IF(N374="sníž. přenesená",J374,0)</f>
        <v>0</v>
      </c>
      <c r="BI374" s="250">
        <f>IF(N374="nulová",J374,0)</f>
        <v>0</v>
      </c>
      <c r="BJ374" s="18" t="s">
        <v>81</v>
      </c>
      <c r="BK374" s="250">
        <f>ROUND(I374*H374,2)</f>
        <v>0</v>
      </c>
      <c r="BL374" s="18" t="s">
        <v>134</v>
      </c>
      <c r="BM374" s="249" t="s">
        <v>409</v>
      </c>
    </row>
    <row r="375" s="2" customFormat="1" ht="21.75" customHeight="1">
      <c r="A375" s="39"/>
      <c r="B375" s="40"/>
      <c r="C375" s="237" t="s">
        <v>410</v>
      </c>
      <c r="D375" s="237" t="s">
        <v>130</v>
      </c>
      <c r="E375" s="238" t="s">
        <v>411</v>
      </c>
      <c r="F375" s="239" t="s">
        <v>412</v>
      </c>
      <c r="G375" s="240" t="s">
        <v>133</v>
      </c>
      <c r="H375" s="241">
        <v>17</v>
      </c>
      <c r="I375" s="242"/>
      <c r="J375" s="243">
        <f>ROUND(I375*H375,2)</f>
        <v>0</v>
      </c>
      <c r="K375" s="244"/>
      <c r="L375" s="45"/>
      <c r="M375" s="245" t="s">
        <v>1</v>
      </c>
      <c r="N375" s="246" t="s">
        <v>38</v>
      </c>
      <c r="O375" s="92"/>
      <c r="P375" s="247">
        <f>O375*H375</f>
        <v>0</v>
      </c>
      <c r="Q375" s="247">
        <v>0</v>
      </c>
      <c r="R375" s="247">
        <f>Q375*H375</f>
        <v>0</v>
      </c>
      <c r="S375" s="247">
        <v>0</v>
      </c>
      <c r="T375" s="248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9" t="s">
        <v>134</v>
      </c>
      <c r="AT375" s="249" t="s">
        <v>130</v>
      </c>
      <c r="AU375" s="249" t="s">
        <v>83</v>
      </c>
      <c r="AY375" s="18" t="s">
        <v>128</v>
      </c>
      <c r="BE375" s="250">
        <f>IF(N375="základní",J375,0)</f>
        <v>0</v>
      </c>
      <c r="BF375" s="250">
        <f>IF(N375="snížená",J375,0)</f>
        <v>0</v>
      </c>
      <c r="BG375" s="250">
        <f>IF(N375="zákl. přenesená",J375,0)</f>
        <v>0</v>
      </c>
      <c r="BH375" s="250">
        <f>IF(N375="sníž. přenesená",J375,0)</f>
        <v>0</v>
      </c>
      <c r="BI375" s="250">
        <f>IF(N375="nulová",J375,0)</f>
        <v>0</v>
      </c>
      <c r="BJ375" s="18" t="s">
        <v>81</v>
      </c>
      <c r="BK375" s="250">
        <f>ROUND(I375*H375,2)</f>
        <v>0</v>
      </c>
      <c r="BL375" s="18" t="s">
        <v>134</v>
      </c>
      <c r="BM375" s="249" t="s">
        <v>413</v>
      </c>
    </row>
    <row r="376" s="13" customFormat="1">
      <c r="A376" s="13"/>
      <c r="B376" s="251"/>
      <c r="C376" s="252"/>
      <c r="D376" s="253" t="s">
        <v>136</v>
      </c>
      <c r="E376" s="254" t="s">
        <v>1</v>
      </c>
      <c r="F376" s="255" t="s">
        <v>414</v>
      </c>
      <c r="G376" s="252"/>
      <c r="H376" s="254" t="s">
        <v>1</v>
      </c>
      <c r="I376" s="256"/>
      <c r="J376" s="252"/>
      <c r="K376" s="252"/>
      <c r="L376" s="257"/>
      <c r="M376" s="258"/>
      <c r="N376" s="259"/>
      <c r="O376" s="259"/>
      <c r="P376" s="259"/>
      <c r="Q376" s="259"/>
      <c r="R376" s="259"/>
      <c r="S376" s="259"/>
      <c r="T376" s="26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1" t="s">
        <v>136</v>
      </c>
      <c r="AU376" s="261" t="s">
        <v>83</v>
      </c>
      <c r="AV376" s="13" t="s">
        <v>81</v>
      </c>
      <c r="AW376" s="13" t="s">
        <v>30</v>
      </c>
      <c r="AX376" s="13" t="s">
        <v>73</v>
      </c>
      <c r="AY376" s="261" t="s">
        <v>128</v>
      </c>
    </row>
    <row r="377" s="13" customFormat="1">
      <c r="A377" s="13"/>
      <c r="B377" s="251"/>
      <c r="C377" s="252"/>
      <c r="D377" s="253" t="s">
        <v>136</v>
      </c>
      <c r="E377" s="254" t="s">
        <v>1</v>
      </c>
      <c r="F377" s="255" t="s">
        <v>415</v>
      </c>
      <c r="G377" s="252"/>
      <c r="H377" s="254" t="s">
        <v>1</v>
      </c>
      <c r="I377" s="256"/>
      <c r="J377" s="252"/>
      <c r="K377" s="252"/>
      <c r="L377" s="257"/>
      <c r="M377" s="258"/>
      <c r="N377" s="259"/>
      <c r="O377" s="259"/>
      <c r="P377" s="259"/>
      <c r="Q377" s="259"/>
      <c r="R377" s="259"/>
      <c r="S377" s="259"/>
      <c r="T377" s="26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1" t="s">
        <v>136</v>
      </c>
      <c r="AU377" s="261" t="s">
        <v>83</v>
      </c>
      <c r="AV377" s="13" t="s">
        <v>81</v>
      </c>
      <c r="AW377" s="13" t="s">
        <v>30</v>
      </c>
      <c r="AX377" s="13" t="s">
        <v>73</v>
      </c>
      <c r="AY377" s="261" t="s">
        <v>128</v>
      </c>
    </row>
    <row r="378" s="13" customFormat="1">
      <c r="A378" s="13"/>
      <c r="B378" s="251"/>
      <c r="C378" s="252"/>
      <c r="D378" s="253" t="s">
        <v>136</v>
      </c>
      <c r="E378" s="254" t="s">
        <v>1</v>
      </c>
      <c r="F378" s="255" t="s">
        <v>416</v>
      </c>
      <c r="G378" s="252"/>
      <c r="H378" s="254" t="s">
        <v>1</v>
      </c>
      <c r="I378" s="256"/>
      <c r="J378" s="252"/>
      <c r="K378" s="252"/>
      <c r="L378" s="257"/>
      <c r="M378" s="258"/>
      <c r="N378" s="259"/>
      <c r="O378" s="259"/>
      <c r="P378" s="259"/>
      <c r="Q378" s="259"/>
      <c r="R378" s="259"/>
      <c r="S378" s="259"/>
      <c r="T378" s="26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1" t="s">
        <v>136</v>
      </c>
      <c r="AU378" s="261" t="s">
        <v>83</v>
      </c>
      <c r="AV378" s="13" t="s">
        <v>81</v>
      </c>
      <c r="AW378" s="13" t="s">
        <v>30</v>
      </c>
      <c r="AX378" s="13" t="s">
        <v>73</v>
      </c>
      <c r="AY378" s="261" t="s">
        <v>128</v>
      </c>
    </row>
    <row r="379" s="14" customFormat="1">
      <c r="A379" s="14"/>
      <c r="B379" s="262"/>
      <c r="C379" s="263"/>
      <c r="D379" s="253" t="s">
        <v>136</v>
      </c>
      <c r="E379" s="264" t="s">
        <v>1</v>
      </c>
      <c r="F379" s="265" t="s">
        <v>255</v>
      </c>
      <c r="G379" s="263"/>
      <c r="H379" s="266">
        <v>17</v>
      </c>
      <c r="I379" s="267"/>
      <c r="J379" s="263"/>
      <c r="K379" s="263"/>
      <c r="L379" s="268"/>
      <c r="M379" s="269"/>
      <c r="N379" s="270"/>
      <c r="O379" s="270"/>
      <c r="P379" s="270"/>
      <c r="Q379" s="270"/>
      <c r="R379" s="270"/>
      <c r="S379" s="270"/>
      <c r="T379" s="271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72" t="s">
        <v>136</v>
      </c>
      <c r="AU379" s="272" t="s">
        <v>83</v>
      </c>
      <c r="AV379" s="14" t="s">
        <v>83</v>
      </c>
      <c r="AW379" s="14" t="s">
        <v>30</v>
      </c>
      <c r="AX379" s="14" t="s">
        <v>81</v>
      </c>
      <c r="AY379" s="272" t="s">
        <v>128</v>
      </c>
    </row>
    <row r="380" s="2" customFormat="1" ht="16.5" customHeight="1">
      <c r="A380" s="39"/>
      <c r="B380" s="40"/>
      <c r="C380" s="295" t="s">
        <v>417</v>
      </c>
      <c r="D380" s="295" t="s">
        <v>219</v>
      </c>
      <c r="E380" s="296" t="s">
        <v>418</v>
      </c>
      <c r="F380" s="297" t="s">
        <v>419</v>
      </c>
      <c r="G380" s="298" t="s">
        <v>133</v>
      </c>
      <c r="H380" s="299">
        <v>17.170000000000002</v>
      </c>
      <c r="I380" s="300"/>
      <c r="J380" s="301">
        <f>ROUND(I380*H380,2)</f>
        <v>0</v>
      </c>
      <c r="K380" s="302"/>
      <c r="L380" s="303"/>
      <c r="M380" s="304" t="s">
        <v>1</v>
      </c>
      <c r="N380" s="305" t="s">
        <v>38</v>
      </c>
      <c r="O380" s="92"/>
      <c r="P380" s="247">
        <f>O380*H380</f>
        <v>0</v>
      </c>
      <c r="Q380" s="247">
        <v>0.028000000000000001</v>
      </c>
      <c r="R380" s="247">
        <f>Q380*H380</f>
        <v>0.48076000000000008</v>
      </c>
      <c r="S380" s="247">
        <v>0</v>
      </c>
      <c r="T380" s="248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9" t="s">
        <v>184</v>
      </c>
      <c r="AT380" s="249" t="s">
        <v>219</v>
      </c>
      <c r="AU380" s="249" t="s">
        <v>83</v>
      </c>
      <c r="AY380" s="18" t="s">
        <v>128</v>
      </c>
      <c r="BE380" s="250">
        <f>IF(N380="základní",J380,0)</f>
        <v>0</v>
      </c>
      <c r="BF380" s="250">
        <f>IF(N380="snížená",J380,0)</f>
        <v>0</v>
      </c>
      <c r="BG380" s="250">
        <f>IF(N380="zákl. přenesená",J380,0)</f>
        <v>0</v>
      </c>
      <c r="BH380" s="250">
        <f>IF(N380="sníž. přenesená",J380,0)</f>
        <v>0</v>
      </c>
      <c r="BI380" s="250">
        <f>IF(N380="nulová",J380,0)</f>
        <v>0</v>
      </c>
      <c r="BJ380" s="18" t="s">
        <v>81</v>
      </c>
      <c r="BK380" s="250">
        <f>ROUND(I380*H380,2)</f>
        <v>0</v>
      </c>
      <c r="BL380" s="18" t="s">
        <v>134</v>
      </c>
      <c r="BM380" s="249" t="s">
        <v>420</v>
      </c>
    </row>
    <row r="381" s="13" customFormat="1">
      <c r="A381" s="13"/>
      <c r="B381" s="251"/>
      <c r="C381" s="252"/>
      <c r="D381" s="253" t="s">
        <v>136</v>
      </c>
      <c r="E381" s="254" t="s">
        <v>1</v>
      </c>
      <c r="F381" s="255" t="s">
        <v>421</v>
      </c>
      <c r="G381" s="252"/>
      <c r="H381" s="254" t="s">
        <v>1</v>
      </c>
      <c r="I381" s="256"/>
      <c r="J381" s="252"/>
      <c r="K381" s="252"/>
      <c r="L381" s="257"/>
      <c r="M381" s="258"/>
      <c r="N381" s="259"/>
      <c r="O381" s="259"/>
      <c r="P381" s="259"/>
      <c r="Q381" s="259"/>
      <c r="R381" s="259"/>
      <c r="S381" s="259"/>
      <c r="T381" s="26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1" t="s">
        <v>136</v>
      </c>
      <c r="AU381" s="261" t="s">
        <v>83</v>
      </c>
      <c r="AV381" s="13" t="s">
        <v>81</v>
      </c>
      <c r="AW381" s="13" t="s">
        <v>30</v>
      </c>
      <c r="AX381" s="13" t="s">
        <v>73</v>
      </c>
      <c r="AY381" s="261" t="s">
        <v>128</v>
      </c>
    </row>
    <row r="382" s="13" customFormat="1">
      <c r="A382" s="13"/>
      <c r="B382" s="251"/>
      <c r="C382" s="252"/>
      <c r="D382" s="253" t="s">
        <v>136</v>
      </c>
      <c r="E382" s="254" t="s">
        <v>1</v>
      </c>
      <c r="F382" s="255" t="s">
        <v>422</v>
      </c>
      <c r="G382" s="252"/>
      <c r="H382" s="254" t="s">
        <v>1</v>
      </c>
      <c r="I382" s="256"/>
      <c r="J382" s="252"/>
      <c r="K382" s="252"/>
      <c r="L382" s="257"/>
      <c r="M382" s="258"/>
      <c r="N382" s="259"/>
      <c r="O382" s="259"/>
      <c r="P382" s="259"/>
      <c r="Q382" s="259"/>
      <c r="R382" s="259"/>
      <c r="S382" s="259"/>
      <c r="T382" s="26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1" t="s">
        <v>136</v>
      </c>
      <c r="AU382" s="261" t="s">
        <v>83</v>
      </c>
      <c r="AV382" s="13" t="s">
        <v>81</v>
      </c>
      <c r="AW382" s="13" t="s">
        <v>30</v>
      </c>
      <c r="AX382" s="13" t="s">
        <v>73</v>
      </c>
      <c r="AY382" s="261" t="s">
        <v>128</v>
      </c>
    </row>
    <row r="383" s="13" customFormat="1">
      <c r="A383" s="13"/>
      <c r="B383" s="251"/>
      <c r="C383" s="252"/>
      <c r="D383" s="253" t="s">
        <v>136</v>
      </c>
      <c r="E383" s="254" t="s">
        <v>1</v>
      </c>
      <c r="F383" s="255" t="s">
        <v>423</v>
      </c>
      <c r="G383" s="252"/>
      <c r="H383" s="254" t="s">
        <v>1</v>
      </c>
      <c r="I383" s="256"/>
      <c r="J383" s="252"/>
      <c r="K383" s="252"/>
      <c r="L383" s="257"/>
      <c r="M383" s="258"/>
      <c r="N383" s="259"/>
      <c r="O383" s="259"/>
      <c r="P383" s="259"/>
      <c r="Q383" s="259"/>
      <c r="R383" s="259"/>
      <c r="S383" s="259"/>
      <c r="T383" s="26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1" t="s">
        <v>136</v>
      </c>
      <c r="AU383" s="261" t="s">
        <v>83</v>
      </c>
      <c r="AV383" s="13" t="s">
        <v>81</v>
      </c>
      <c r="AW383" s="13" t="s">
        <v>30</v>
      </c>
      <c r="AX383" s="13" t="s">
        <v>73</v>
      </c>
      <c r="AY383" s="261" t="s">
        <v>128</v>
      </c>
    </row>
    <row r="384" s="13" customFormat="1">
      <c r="A384" s="13"/>
      <c r="B384" s="251"/>
      <c r="C384" s="252"/>
      <c r="D384" s="253" t="s">
        <v>136</v>
      </c>
      <c r="E384" s="254" t="s">
        <v>1</v>
      </c>
      <c r="F384" s="255" t="s">
        <v>424</v>
      </c>
      <c r="G384" s="252"/>
      <c r="H384" s="254" t="s">
        <v>1</v>
      </c>
      <c r="I384" s="256"/>
      <c r="J384" s="252"/>
      <c r="K384" s="252"/>
      <c r="L384" s="257"/>
      <c r="M384" s="258"/>
      <c r="N384" s="259"/>
      <c r="O384" s="259"/>
      <c r="P384" s="259"/>
      <c r="Q384" s="259"/>
      <c r="R384" s="259"/>
      <c r="S384" s="259"/>
      <c r="T384" s="26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1" t="s">
        <v>136</v>
      </c>
      <c r="AU384" s="261" t="s">
        <v>83</v>
      </c>
      <c r="AV384" s="13" t="s">
        <v>81</v>
      </c>
      <c r="AW384" s="13" t="s">
        <v>30</v>
      </c>
      <c r="AX384" s="13" t="s">
        <v>73</v>
      </c>
      <c r="AY384" s="261" t="s">
        <v>128</v>
      </c>
    </row>
    <row r="385" s="13" customFormat="1">
      <c r="A385" s="13"/>
      <c r="B385" s="251"/>
      <c r="C385" s="252"/>
      <c r="D385" s="253" t="s">
        <v>136</v>
      </c>
      <c r="E385" s="254" t="s">
        <v>1</v>
      </c>
      <c r="F385" s="255" t="s">
        <v>425</v>
      </c>
      <c r="G385" s="252"/>
      <c r="H385" s="254" t="s">
        <v>1</v>
      </c>
      <c r="I385" s="256"/>
      <c r="J385" s="252"/>
      <c r="K385" s="252"/>
      <c r="L385" s="257"/>
      <c r="M385" s="258"/>
      <c r="N385" s="259"/>
      <c r="O385" s="259"/>
      <c r="P385" s="259"/>
      <c r="Q385" s="259"/>
      <c r="R385" s="259"/>
      <c r="S385" s="259"/>
      <c r="T385" s="26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1" t="s">
        <v>136</v>
      </c>
      <c r="AU385" s="261" t="s">
        <v>83</v>
      </c>
      <c r="AV385" s="13" t="s">
        <v>81</v>
      </c>
      <c r="AW385" s="13" t="s">
        <v>30</v>
      </c>
      <c r="AX385" s="13" t="s">
        <v>73</v>
      </c>
      <c r="AY385" s="261" t="s">
        <v>128</v>
      </c>
    </row>
    <row r="386" s="13" customFormat="1">
      <c r="A386" s="13"/>
      <c r="B386" s="251"/>
      <c r="C386" s="252"/>
      <c r="D386" s="253" t="s">
        <v>136</v>
      </c>
      <c r="E386" s="254" t="s">
        <v>1</v>
      </c>
      <c r="F386" s="255" t="s">
        <v>414</v>
      </c>
      <c r="G386" s="252"/>
      <c r="H386" s="254" t="s">
        <v>1</v>
      </c>
      <c r="I386" s="256"/>
      <c r="J386" s="252"/>
      <c r="K386" s="252"/>
      <c r="L386" s="257"/>
      <c r="M386" s="258"/>
      <c r="N386" s="259"/>
      <c r="O386" s="259"/>
      <c r="P386" s="259"/>
      <c r="Q386" s="259"/>
      <c r="R386" s="259"/>
      <c r="S386" s="259"/>
      <c r="T386" s="26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1" t="s">
        <v>136</v>
      </c>
      <c r="AU386" s="261" t="s">
        <v>83</v>
      </c>
      <c r="AV386" s="13" t="s">
        <v>81</v>
      </c>
      <c r="AW386" s="13" t="s">
        <v>30</v>
      </c>
      <c r="AX386" s="13" t="s">
        <v>73</v>
      </c>
      <c r="AY386" s="261" t="s">
        <v>128</v>
      </c>
    </row>
    <row r="387" s="13" customFormat="1">
      <c r="A387" s="13"/>
      <c r="B387" s="251"/>
      <c r="C387" s="252"/>
      <c r="D387" s="253" t="s">
        <v>136</v>
      </c>
      <c r="E387" s="254" t="s">
        <v>1</v>
      </c>
      <c r="F387" s="255" t="s">
        <v>415</v>
      </c>
      <c r="G387" s="252"/>
      <c r="H387" s="254" t="s">
        <v>1</v>
      </c>
      <c r="I387" s="256"/>
      <c r="J387" s="252"/>
      <c r="K387" s="252"/>
      <c r="L387" s="257"/>
      <c r="M387" s="258"/>
      <c r="N387" s="259"/>
      <c r="O387" s="259"/>
      <c r="P387" s="259"/>
      <c r="Q387" s="259"/>
      <c r="R387" s="259"/>
      <c r="S387" s="259"/>
      <c r="T387" s="26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1" t="s">
        <v>136</v>
      </c>
      <c r="AU387" s="261" t="s">
        <v>83</v>
      </c>
      <c r="AV387" s="13" t="s">
        <v>81</v>
      </c>
      <c r="AW387" s="13" t="s">
        <v>30</v>
      </c>
      <c r="AX387" s="13" t="s">
        <v>73</v>
      </c>
      <c r="AY387" s="261" t="s">
        <v>128</v>
      </c>
    </row>
    <row r="388" s="13" customFormat="1">
      <c r="A388" s="13"/>
      <c r="B388" s="251"/>
      <c r="C388" s="252"/>
      <c r="D388" s="253" t="s">
        <v>136</v>
      </c>
      <c r="E388" s="254" t="s">
        <v>1</v>
      </c>
      <c r="F388" s="255" t="s">
        <v>416</v>
      </c>
      <c r="G388" s="252"/>
      <c r="H388" s="254" t="s">
        <v>1</v>
      </c>
      <c r="I388" s="256"/>
      <c r="J388" s="252"/>
      <c r="K388" s="252"/>
      <c r="L388" s="257"/>
      <c r="M388" s="258"/>
      <c r="N388" s="259"/>
      <c r="O388" s="259"/>
      <c r="P388" s="259"/>
      <c r="Q388" s="259"/>
      <c r="R388" s="259"/>
      <c r="S388" s="259"/>
      <c r="T388" s="26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1" t="s">
        <v>136</v>
      </c>
      <c r="AU388" s="261" t="s">
        <v>83</v>
      </c>
      <c r="AV388" s="13" t="s">
        <v>81</v>
      </c>
      <c r="AW388" s="13" t="s">
        <v>30</v>
      </c>
      <c r="AX388" s="13" t="s">
        <v>73</v>
      </c>
      <c r="AY388" s="261" t="s">
        <v>128</v>
      </c>
    </row>
    <row r="389" s="14" customFormat="1">
      <c r="A389" s="14"/>
      <c r="B389" s="262"/>
      <c r="C389" s="263"/>
      <c r="D389" s="253" t="s">
        <v>136</v>
      </c>
      <c r="E389" s="264" t="s">
        <v>1</v>
      </c>
      <c r="F389" s="265" t="s">
        <v>426</v>
      </c>
      <c r="G389" s="263"/>
      <c r="H389" s="266">
        <v>17.170000000000002</v>
      </c>
      <c r="I389" s="267"/>
      <c r="J389" s="263"/>
      <c r="K389" s="263"/>
      <c r="L389" s="268"/>
      <c r="M389" s="269"/>
      <c r="N389" s="270"/>
      <c r="O389" s="270"/>
      <c r="P389" s="270"/>
      <c r="Q389" s="270"/>
      <c r="R389" s="270"/>
      <c r="S389" s="270"/>
      <c r="T389" s="27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2" t="s">
        <v>136</v>
      </c>
      <c r="AU389" s="272" t="s">
        <v>83</v>
      </c>
      <c r="AV389" s="14" t="s">
        <v>83</v>
      </c>
      <c r="AW389" s="14" t="s">
        <v>30</v>
      </c>
      <c r="AX389" s="14" t="s">
        <v>81</v>
      </c>
      <c r="AY389" s="272" t="s">
        <v>128</v>
      </c>
    </row>
    <row r="390" s="2" customFormat="1" ht="21.75" customHeight="1">
      <c r="A390" s="39"/>
      <c r="B390" s="40"/>
      <c r="C390" s="237" t="s">
        <v>427</v>
      </c>
      <c r="D390" s="237" t="s">
        <v>130</v>
      </c>
      <c r="E390" s="238" t="s">
        <v>428</v>
      </c>
      <c r="F390" s="239" t="s">
        <v>429</v>
      </c>
      <c r="G390" s="240" t="s">
        <v>408</v>
      </c>
      <c r="H390" s="241">
        <v>2</v>
      </c>
      <c r="I390" s="242"/>
      <c r="J390" s="243">
        <f>ROUND(I390*H390,2)</f>
        <v>0</v>
      </c>
      <c r="K390" s="244"/>
      <c r="L390" s="45"/>
      <c r="M390" s="245" t="s">
        <v>1</v>
      </c>
      <c r="N390" s="246" t="s">
        <v>38</v>
      </c>
      <c r="O390" s="92"/>
      <c r="P390" s="247">
        <f>O390*H390</f>
        <v>0</v>
      </c>
      <c r="Q390" s="247">
        <v>0.00167</v>
      </c>
      <c r="R390" s="247">
        <f>Q390*H390</f>
        <v>0.0033400000000000001</v>
      </c>
      <c r="S390" s="247">
        <v>0</v>
      </c>
      <c r="T390" s="248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9" t="s">
        <v>134</v>
      </c>
      <c r="AT390" s="249" t="s">
        <v>130</v>
      </c>
      <c r="AU390" s="249" t="s">
        <v>83</v>
      </c>
      <c r="AY390" s="18" t="s">
        <v>128</v>
      </c>
      <c r="BE390" s="250">
        <f>IF(N390="základní",J390,0)</f>
        <v>0</v>
      </c>
      <c r="BF390" s="250">
        <f>IF(N390="snížená",J390,0)</f>
        <v>0</v>
      </c>
      <c r="BG390" s="250">
        <f>IF(N390="zákl. přenesená",J390,0)</f>
        <v>0</v>
      </c>
      <c r="BH390" s="250">
        <f>IF(N390="sníž. přenesená",J390,0)</f>
        <v>0</v>
      </c>
      <c r="BI390" s="250">
        <f>IF(N390="nulová",J390,0)</f>
        <v>0</v>
      </c>
      <c r="BJ390" s="18" t="s">
        <v>81</v>
      </c>
      <c r="BK390" s="250">
        <f>ROUND(I390*H390,2)</f>
        <v>0</v>
      </c>
      <c r="BL390" s="18" t="s">
        <v>134</v>
      </c>
      <c r="BM390" s="249" t="s">
        <v>430</v>
      </c>
    </row>
    <row r="391" s="13" customFormat="1">
      <c r="A391" s="13"/>
      <c r="B391" s="251"/>
      <c r="C391" s="252"/>
      <c r="D391" s="253" t="s">
        <v>136</v>
      </c>
      <c r="E391" s="254" t="s">
        <v>1</v>
      </c>
      <c r="F391" s="255" t="s">
        <v>414</v>
      </c>
      <c r="G391" s="252"/>
      <c r="H391" s="254" t="s">
        <v>1</v>
      </c>
      <c r="I391" s="256"/>
      <c r="J391" s="252"/>
      <c r="K391" s="252"/>
      <c r="L391" s="257"/>
      <c r="M391" s="258"/>
      <c r="N391" s="259"/>
      <c r="O391" s="259"/>
      <c r="P391" s="259"/>
      <c r="Q391" s="259"/>
      <c r="R391" s="259"/>
      <c r="S391" s="259"/>
      <c r="T391" s="26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1" t="s">
        <v>136</v>
      </c>
      <c r="AU391" s="261" t="s">
        <v>83</v>
      </c>
      <c r="AV391" s="13" t="s">
        <v>81</v>
      </c>
      <c r="AW391" s="13" t="s">
        <v>30</v>
      </c>
      <c r="AX391" s="13" t="s">
        <v>73</v>
      </c>
      <c r="AY391" s="261" t="s">
        <v>128</v>
      </c>
    </row>
    <row r="392" s="13" customFormat="1">
      <c r="A392" s="13"/>
      <c r="B392" s="251"/>
      <c r="C392" s="252"/>
      <c r="D392" s="253" t="s">
        <v>136</v>
      </c>
      <c r="E392" s="254" t="s">
        <v>1</v>
      </c>
      <c r="F392" s="255" t="s">
        <v>415</v>
      </c>
      <c r="G392" s="252"/>
      <c r="H392" s="254" t="s">
        <v>1</v>
      </c>
      <c r="I392" s="256"/>
      <c r="J392" s="252"/>
      <c r="K392" s="252"/>
      <c r="L392" s="257"/>
      <c r="M392" s="258"/>
      <c r="N392" s="259"/>
      <c r="O392" s="259"/>
      <c r="P392" s="259"/>
      <c r="Q392" s="259"/>
      <c r="R392" s="259"/>
      <c r="S392" s="259"/>
      <c r="T392" s="26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1" t="s">
        <v>136</v>
      </c>
      <c r="AU392" s="261" t="s">
        <v>83</v>
      </c>
      <c r="AV392" s="13" t="s">
        <v>81</v>
      </c>
      <c r="AW392" s="13" t="s">
        <v>30</v>
      </c>
      <c r="AX392" s="13" t="s">
        <v>73</v>
      </c>
      <c r="AY392" s="261" t="s">
        <v>128</v>
      </c>
    </row>
    <row r="393" s="13" customFormat="1">
      <c r="A393" s="13"/>
      <c r="B393" s="251"/>
      <c r="C393" s="252"/>
      <c r="D393" s="253" t="s">
        <v>136</v>
      </c>
      <c r="E393" s="254" t="s">
        <v>1</v>
      </c>
      <c r="F393" s="255" t="s">
        <v>431</v>
      </c>
      <c r="G393" s="252"/>
      <c r="H393" s="254" t="s">
        <v>1</v>
      </c>
      <c r="I393" s="256"/>
      <c r="J393" s="252"/>
      <c r="K393" s="252"/>
      <c r="L393" s="257"/>
      <c r="M393" s="258"/>
      <c r="N393" s="259"/>
      <c r="O393" s="259"/>
      <c r="P393" s="259"/>
      <c r="Q393" s="259"/>
      <c r="R393" s="259"/>
      <c r="S393" s="259"/>
      <c r="T393" s="26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1" t="s">
        <v>136</v>
      </c>
      <c r="AU393" s="261" t="s">
        <v>83</v>
      </c>
      <c r="AV393" s="13" t="s">
        <v>81</v>
      </c>
      <c r="AW393" s="13" t="s">
        <v>30</v>
      </c>
      <c r="AX393" s="13" t="s">
        <v>73</v>
      </c>
      <c r="AY393" s="261" t="s">
        <v>128</v>
      </c>
    </row>
    <row r="394" s="14" customFormat="1">
      <c r="A394" s="14"/>
      <c r="B394" s="262"/>
      <c r="C394" s="263"/>
      <c r="D394" s="253" t="s">
        <v>136</v>
      </c>
      <c r="E394" s="264" t="s">
        <v>1</v>
      </c>
      <c r="F394" s="265" t="s">
        <v>81</v>
      </c>
      <c r="G394" s="263"/>
      <c r="H394" s="266">
        <v>1</v>
      </c>
      <c r="I394" s="267"/>
      <c r="J394" s="263"/>
      <c r="K394" s="263"/>
      <c r="L394" s="268"/>
      <c r="M394" s="269"/>
      <c r="N394" s="270"/>
      <c r="O394" s="270"/>
      <c r="P394" s="270"/>
      <c r="Q394" s="270"/>
      <c r="R394" s="270"/>
      <c r="S394" s="270"/>
      <c r="T394" s="27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72" t="s">
        <v>136</v>
      </c>
      <c r="AU394" s="272" t="s">
        <v>83</v>
      </c>
      <c r="AV394" s="14" t="s">
        <v>83</v>
      </c>
      <c r="AW394" s="14" t="s">
        <v>30</v>
      </c>
      <c r="AX394" s="14" t="s">
        <v>73</v>
      </c>
      <c r="AY394" s="272" t="s">
        <v>128</v>
      </c>
    </row>
    <row r="395" s="13" customFormat="1">
      <c r="A395" s="13"/>
      <c r="B395" s="251"/>
      <c r="C395" s="252"/>
      <c r="D395" s="253" t="s">
        <v>136</v>
      </c>
      <c r="E395" s="254" t="s">
        <v>1</v>
      </c>
      <c r="F395" s="255" t="s">
        <v>432</v>
      </c>
      <c r="G395" s="252"/>
      <c r="H395" s="254" t="s">
        <v>1</v>
      </c>
      <c r="I395" s="256"/>
      <c r="J395" s="252"/>
      <c r="K395" s="252"/>
      <c r="L395" s="257"/>
      <c r="M395" s="258"/>
      <c r="N395" s="259"/>
      <c r="O395" s="259"/>
      <c r="P395" s="259"/>
      <c r="Q395" s="259"/>
      <c r="R395" s="259"/>
      <c r="S395" s="259"/>
      <c r="T395" s="26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1" t="s">
        <v>136</v>
      </c>
      <c r="AU395" s="261" t="s">
        <v>83</v>
      </c>
      <c r="AV395" s="13" t="s">
        <v>81</v>
      </c>
      <c r="AW395" s="13" t="s">
        <v>30</v>
      </c>
      <c r="AX395" s="13" t="s">
        <v>73</v>
      </c>
      <c r="AY395" s="261" t="s">
        <v>128</v>
      </c>
    </row>
    <row r="396" s="14" customFormat="1">
      <c r="A396" s="14"/>
      <c r="B396" s="262"/>
      <c r="C396" s="263"/>
      <c r="D396" s="253" t="s">
        <v>136</v>
      </c>
      <c r="E396" s="264" t="s">
        <v>1</v>
      </c>
      <c r="F396" s="265" t="s">
        <v>81</v>
      </c>
      <c r="G396" s="263"/>
      <c r="H396" s="266">
        <v>1</v>
      </c>
      <c r="I396" s="267"/>
      <c r="J396" s="263"/>
      <c r="K396" s="263"/>
      <c r="L396" s="268"/>
      <c r="M396" s="269"/>
      <c r="N396" s="270"/>
      <c r="O396" s="270"/>
      <c r="P396" s="270"/>
      <c r="Q396" s="270"/>
      <c r="R396" s="270"/>
      <c r="S396" s="270"/>
      <c r="T396" s="27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72" t="s">
        <v>136</v>
      </c>
      <c r="AU396" s="272" t="s">
        <v>83</v>
      </c>
      <c r="AV396" s="14" t="s">
        <v>83</v>
      </c>
      <c r="AW396" s="14" t="s">
        <v>30</v>
      </c>
      <c r="AX396" s="14" t="s">
        <v>73</v>
      </c>
      <c r="AY396" s="272" t="s">
        <v>128</v>
      </c>
    </row>
    <row r="397" s="15" customFormat="1">
      <c r="A397" s="15"/>
      <c r="B397" s="273"/>
      <c r="C397" s="274"/>
      <c r="D397" s="253" t="s">
        <v>136</v>
      </c>
      <c r="E397" s="275" t="s">
        <v>1</v>
      </c>
      <c r="F397" s="276" t="s">
        <v>176</v>
      </c>
      <c r="G397" s="274"/>
      <c r="H397" s="277">
        <v>2</v>
      </c>
      <c r="I397" s="278"/>
      <c r="J397" s="274"/>
      <c r="K397" s="274"/>
      <c r="L397" s="279"/>
      <c r="M397" s="280"/>
      <c r="N397" s="281"/>
      <c r="O397" s="281"/>
      <c r="P397" s="281"/>
      <c r="Q397" s="281"/>
      <c r="R397" s="281"/>
      <c r="S397" s="281"/>
      <c r="T397" s="282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83" t="s">
        <v>136</v>
      </c>
      <c r="AU397" s="283" t="s">
        <v>83</v>
      </c>
      <c r="AV397" s="15" t="s">
        <v>134</v>
      </c>
      <c r="AW397" s="15" t="s">
        <v>30</v>
      </c>
      <c r="AX397" s="15" t="s">
        <v>81</v>
      </c>
      <c r="AY397" s="283" t="s">
        <v>128</v>
      </c>
    </row>
    <row r="398" s="2" customFormat="1" ht="21.75" customHeight="1">
      <c r="A398" s="39"/>
      <c r="B398" s="40"/>
      <c r="C398" s="295" t="s">
        <v>433</v>
      </c>
      <c r="D398" s="295" t="s">
        <v>219</v>
      </c>
      <c r="E398" s="296" t="s">
        <v>434</v>
      </c>
      <c r="F398" s="297" t="s">
        <v>435</v>
      </c>
      <c r="G398" s="298" t="s">
        <v>408</v>
      </c>
      <c r="H398" s="299">
        <v>1</v>
      </c>
      <c r="I398" s="300"/>
      <c r="J398" s="301">
        <f>ROUND(I398*H398,2)</f>
        <v>0</v>
      </c>
      <c r="K398" s="302"/>
      <c r="L398" s="303"/>
      <c r="M398" s="304" t="s">
        <v>1</v>
      </c>
      <c r="N398" s="305" t="s">
        <v>38</v>
      </c>
      <c r="O398" s="92"/>
      <c r="P398" s="247">
        <f>O398*H398</f>
        <v>0</v>
      </c>
      <c r="Q398" s="247">
        <v>0.010999999999999999</v>
      </c>
      <c r="R398" s="247">
        <f>Q398*H398</f>
        <v>0.010999999999999999</v>
      </c>
      <c r="S398" s="247">
        <v>0</v>
      </c>
      <c r="T398" s="248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9" t="s">
        <v>184</v>
      </c>
      <c r="AT398" s="249" t="s">
        <v>219</v>
      </c>
      <c r="AU398" s="249" t="s">
        <v>83</v>
      </c>
      <c r="AY398" s="18" t="s">
        <v>128</v>
      </c>
      <c r="BE398" s="250">
        <f>IF(N398="základní",J398,0)</f>
        <v>0</v>
      </c>
      <c r="BF398" s="250">
        <f>IF(N398="snížená",J398,0)</f>
        <v>0</v>
      </c>
      <c r="BG398" s="250">
        <f>IF(N398="zákl. přenesená",J398,0)</f>
        <v>0</v>
      </c>
      <c r="BH398" s="250">
        <f>IF(N398="sníž. přenesená",J398,0)</f>
        <v>0</v>
      </c>
      <c r="BI398" s="250">
        <f>IF(N398="nulová",J398,0)</f>
        <v>0</v>
      </c>
      <c r="BJ398" s="18" t="s">
        <v>81</v>
      </c>
      <c r="BK398" s="250">
        <f>ROUND(I398*H398,2)</f>
        <v>0</v>
      </c>
      <c r="BL398" s="18" t="s">
        <v>134</v>
      </c>
      <c r="BM398" s="249" t="s">
        <v>436</v>
      </c>
    </row>
    <row r="399" s="13" customFormat="1">
      <c r="A399" s="13"/>
      <c r="B399" s="251"/>
      <c r="C399" s="252"/>
      <c r="D399" s="253" t="s">
        <v>136</v>
      </c>
      <c r="E399" s="254" t="s">
        <v>1</v>
      </c>
      <c r="F399" s="255" t="s">
        <v>421</v>
      </c>
      <c r="G399" s="252"/>
      <c r="H399" s="254" t="s">
        <v>1</v>
      </c>
      <c r="I399" s="256"/>
      <c r="J399" s="252"/>
      <c r="K399" s="252"/>
      <c r="L399" s="257"/>
      <c r="M399" s="258"/>
      <c r="N399" s="259"/>
      <c r="O399" s="259"/>
      <c r="P399" s="259"/>
      <c r="Q399" s="259"/>
      <c r="R399" s="259"/>
      <c r="S399" s="259"/>
      <c r="T399" s="26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1" t="s">
        <v>136</v>
      </c>
      <c r="AU399" s="261" t="s">
        <v>83</v>
      </c>
      <c r="AV399" s="13" t="s">
        <v>81</v>
      </c>
      <c r="AW399" s="13" t="s">
        <v>30</v>
      </c>
      <c r="AX399" s="13" t="s">
        <v>73</v>
      </c>
      <c r="AY399" s="261" t="s">
        <v>128</v>
      </c>
    </row>
    <row r="400" s="13" customFormat="1">
      <c r="A400" s="13"/>
      <c r="B400" s="251"/>
      <c r="C400" s="252"/>
      <c r="D400" s="253" t="s">
        <v>136</v>
      </c>
      <c r="E400" s="254" t="s">
        <v>1</v>
      </c>
      <c r="F400" s="255" t="s">
        <v>422</v>
      </c>
      <c r="G400" s="252"/>
      <c r="H400" s="254" t="s">
        <v>1</v>
      </c>
      <c r="I400" s="256"/>
      <c r="J400" s="252"/>
      <c r="K400" s="252"/>
      <c r="L400" s="257"/>
      <c r="M400" s="258"/>
      <c r="N400" s="259"/>
      <c r="O400" s="259"/>
      <c r="P400" s="259"/>
      <c r="Q400" s="259"/>
      <c r="R400" s="259"/>
      <c r="S400" s="259"/>
      <c r="T400" s="26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1" t="s">
        <v>136</v>
      </c>
      <c r="AU400" s="261" t="s">
        <v>83</v>
      </c>
      <c r="AV400" s="13" t="s">
        <v>81</v>
      </c>
      <c r="AW400" s="13" t="s">
        <v>30</v>
      </c>
      <c r="AX400" s="13" t="s">
        <v>73</v>
      </c>
      <c r="AY400" s="261" t="s">
        <v>128</v>
      </c>
    </row>
    <row r="401" s="13" customFormat="1">
      <c r="A401" s="13"/>
      <c r="B401" s="251"/>
      <c r="C401" s="252"/>
      <c r="D401" s="253" t="s">
        <v>136</v>
      </c>
      <c r="E401" s="254" t="s">
        <v>1</v>
      </c>
      <c r="F401" s="255" t="s">
        <v>423</v>
      </c>
      <c r="G401" s="252"/>
      <c r="H401" s="254" t="s">
        <v>1</v>
      </c>
      <c r="I401" s="256"/>
      <c r="J401" s="252"/>
      <c r="K401" s="252"/>
      <c r="L401" s="257"/>
      <c r="M401" s="258"/>
      <c r="N401" s="259"/>
      <c r="O401" s="259"/>
      <c r="P401" s="259"/>
      <c r="Q401" s="259"/>
      <c r="R401" s="259"/>
      <c r="S401" s="259"/>
      <c r="T401" s="26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1" t="s">
        <v>136</v>
      </c>
      <c r="AU401" s="261" t="s">
        <v>83</v>
      </c>
      <c r="AV401" s="13" t="s">
        <v>81</v>
      </c>
      <c r="AW401" s="13" t="s">
        <v>30</v>
      </c>
      <c r="AX401" s="13" t="s">
        <v>73</v>
      </c>
      <c r="AY401" s="261" t="s">
        <v>128</v>
      </c>
    </row>
    <row r="402" s="13" customFormat="1">
      <c r="A402" s="13"/>
      <c r="B402" s="251"/>
      <c r="C402" s="252"/>
      <c r="D402" s="253" t="s">
        <v>136</v>
      </c>
      <c r="E402" s="254" t="s">
        <v>1</v>
      </c>
      <c r="F402" s="255" t="s">
        <v>414</v>
      </c>
      <c r="G402" s="252"/>
      <c r="H402" s="254" t="s">
        <v>1</v>
      </c>
      <c r="I402" s="256"/>
      <c r="J402" s="252"/>
      <c r="K402" s="252"/>
      <c r="L402" s="257"/>
      <c r="M402" s="258"/>
      <c r="N402" s="259"/>
      <c r="O402" s="259"/>
      <c r="P402" s="259"/>
      <c r="Q402" s="259"/>
      <c r="R402" s="259"/>
      <c r="S402" s="259"/>
      <c r="T402" s="26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1" t="s">
        <v>136</v>
      </c>
      <c r="AU402" s="261" t="s">
        <v>83</v>
      </c>
      <c r="AV402" s="13" t="s">
        <v>81</v>
      </c>
      <c r="AW402" s="13" t="s">
        <v>30</v>
      </c>
      <c r="AX402" s="13" t="s">
        <v>73</v>
      </c>
      <c r="AY402" s="261" t="s">
        <v>128</v>
      </c>
    </row>
    <row r="403" s="13" customFormat="1">
      <c r="A403" s="13"/>
      <c r="B403" s="251"/>
      <c r="C403" s="252"/>
      <c r="D403" s="253" t="s">
        <v>136</v>
      </c>
      <c r="E403" s="254" t="s">
        <v>1</v>
      </c>
      <c r="F403" s="255" t="s">
        <v>415</v>
      </c>
      <c r="G403" s="252"/>
      <c r="H403" s="254" t="s">
        <v>1</v>
      </c>
      <c r="I403" s="256"/>
      <c r="J403" s="252"/>
      <c r="K403" s="252"/>
      <c r="L403" s="257"/>
      <c r="M403" s="258"/>
      <c r="N403" s="259"/>
      <c r="O403" s="259"/>
      <c r="P403" s="259"/>
      <c r="Q403" s="259"/>
      <c r="R403" s="259"/>
      <c r="S403" s="259"/>
      <c r="T403" s="26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1" t="s">
        <v>136</v>
      </c>
      <c r="AU403" s="261" t="s">
        <v>83</v>
      </c>
      <c r="AV403" s="13" t="s">
        <v>81</v>
      </c>
      <c r="AW403" s="13" t="s">
        <v>30</v>
      </c>
      <c r="AX403" s="13" t="s">
        <v>73</v>
      </c>
      <c r="AY403" s="261" t="s">
        <v>128</v>
      </c>
    </row>
    <row r="404" s="13" customFormat="1">
      <c r="A404" s="13"/>
      <c r="B404" s="251"/>
      <c r="C404" s="252"/>
      <c r="D404" s="253" t="s">
        <v>136</v>
      </c>
      <c r="E404" s="254" t="s">
        <v>1</v>
      </c>
      <c r="F404" s="255" t="s">
        <v>431</v>
      </c>
      <c r="G404" s="252"/>
      <c r="H404" s="254" t="s">
        <v>1</v>
      </c>
      <c r="I404" s="256"/>
      <c r="J404" s="252"/>
      <c r="K404" s="252"/>
      <c r="L404" s="257"/>
      <c r="M404" s="258"/>
      <c r="N404" s="259"/>
      <c r="O404" s="259"/>
      <c r="P404" s="259"/>
      <c r="Q404" s="259"/>
      <c r="R404" s="259"/>
      <c r="S404" s="259"/>
      <c r="T404" s="26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1" t="s">
        <v>136</v>
      </c>
      <c r="AU404" s="261" t="s">
        <v>83</v>
      </c>
      <c r="AV404" s="13" t="s">
        <v>81</v>
      </c>
      <c r="AW404" s="13" t="s">
        <v>30</v>
      </c>
      <c r="AX404" s="13" t="s">
        <v>73</v>
      </c>
      <c r="AY404" s="261" t="s">
        <v>128</v>
      </c>
    </row>
    <row r="405" s="14" customFormat="1">
      <c r="A405" s="14"/>
      <c r="B405" s="262"/>
      <c r="C405" s="263"/>
      <c r="D405" s="253" t="s">
        <v>136</v>
      </c>
      <c r="E405" s="264" t="s">
        <v>1</v>
      </c>
      <c r="F405" s="265" t="s">
        <v>81</v>
      </c>
      <c r="G405" s="263"/>
      <c r="H405" s="266">
        <v>1</v>
      </c>
      <c r="I405" s="267"/>
      <c r="J405" s="263"/>
      <c r="K405" s="263"/>
      <c r="L405" s="268"/>
      <c r="M405" s="269"/>
      <c r="N405" s="270"/>
      <c r="O405" s="270"/>
      <c r="P405" s="270"/>
      <c r="Q405" s="270"/>
      <c r="R405" s="270"/>
      <c r="S405" s="270"/>
      <c r="T405" s="27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72" t="s">
        <v>136</v>
      </c>
      <c r="AU405" s="272" t="s">
        <v>83</v>
      </c>
      <c r="AV405" s="14" t="s">
        <v>83</v>
      </c>
      <c r="AW405" s="14" t="s">
        <v>30</v>
      </c>
      <c r="AX405" s="14" t="s">
        <v>81</v>
      </c>
      <c r="AY405" s="272" t="s">
        <v>128</v>
      </c>
    </row>
    <row r="406" s="2" customFormat="1" ht="16.5" customHeight="1">
      <c r="A406" s="39"/>
      <c r="B406" s="40"/>
      <c r="C406" s="295" t="s">
        <v>437</v>
      </c>
      <c r="D406" s="295" t="s">
        <v>219</v>
      </c>
      <c r="E406" s="296" t="s">
        <v>438</v>
      </c>
      <c r="F406" s="297" t="s">
        <v>439</v>
      </c>
      <c r="G406" s="298" t="s">
        <v>408</v>
      </c>
      <c r="H406" s="299">
        <v>1</v>
      </c>
      <c r="I406" s="300"/>
      <c r="J406" s="301">
        <f>ROUND(I406*H406,2)</f>
        <v>0</v>
      </c>
      <c r="K406" s="302"/>
      <c r="L406" s="303"/>
      <c r="M406" s="304" t="s">
        <v>1</v>
      </c>
      <c r="N406" s="305" t="s">
        <v>38</v>
      </c>
      <c r="O406" s="92"/>
      <c r="P406" s="247">
        <f>O406*H406</f>
        <v>0</v>
      </c>
      <c r="Q406" s="247">
        <v>0.016799999999999999</v>
      </c>
      <c r="R406" s="247">
        <f>Q406*H406</f>
        <v>0.016799999999999999</v>
      </c>
      <c r="S406" s="247">
        <v>0</v>
      </c>
      <c r="T406" s="248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9" t="s">
        <v>184</v>
      </c>
      <c r="AT406" s="249" t="s">
        <v>219</v>
      </c>
      <c r="AU406" s="249" t="s">
        <v>83</v>
      </c>
      <c r="AY406" s="18" t="s">
        <v>128</v>
      </c>
      <c r="BE406" s="250">
        <f>IF(N406="základní",J406,0)</f>
        <v>0</v>
      </c>
      <c r="BF406" s="250">
        <f>IF(N406="snížená",J406,0)</f>
        <v>0</v>
      </c>
      <c r="BG406" s="250">
        <f>IF(N406="zákl. přenesená",J406,0)</f>
        <v>0</v>
      </c>
      <c r="BH406" s="250">
        <f>IF(N406="sníž. přenesená",J406,0)</f>
        <v>0</v>
      </c>
      <c r="BI406" s="250">
        <f>IF(N406="nulová",J406,0)</f>
        <v>0</v>
      </c>
      <c r="BJ406" s="18" t="s">
        <v>81</v>
      </c>
      <c r="BK406" s="250">
        <f>ROUND(I406*H406,2)</f>
        <v>0</v>
      </c>
      <c r="BL406" s="18" t="s">
        <v>134</v>
      </c>
      <c r="BM406" s="249" t="s">
        <v>440</v>
      </c>
    </row>
    <row r="407" s="13" customFormat="1">
      <c r="A407" s="13"/>
      <c r="B407" s="251"/>
      <c r="C407" s="252"/>
      <c r="D407" s="253" t="s">
        <v>136</v>
      </c>
      <c r="E407" s="254" t="s">
        <v>1</v>
      </c>
      <c r="F407" s="255" t="s">
        <v>421</v>
      </c>
      <c r="G407" s="252"/>
      <c r="H407" s="254" t="s">
        <v>1</v>
      </c>
      <c r="I407" s="256"/>
      <c r="J407" s="252"/>
      <c r="K407" s="252"/>
      <c r="L407" s="257"/>
      <c r="M407" s="258"/>
      <c r="N407" s="259"/>
      <c r="O407" s="259"/>
      <c r="P407" s="259"/>
      <c r="Q407" s="259"/>
      <c r="R407" s="259"/>
      <c r="S407" s="259"/>
      <c r="T407" s="26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1" t="s">
        <v>136</v>
      </c>
      <c r="AU407" s="261" t="s">
        <v>83</v>
      </c>
      <c r="AV407" s="13" t="s">
        <v>81</v>
      </c>
      <c r="AW407" s="13" t="s">
        <v>30</v>
      </c>
      <c r="AX407" s="13" t="s">
        <v>73</v>
      </c>
      <c r="AY407" s="261" t="s">
        <v>128</v>
      </c>
    </row>
    <row r="408" s="13" customFormat="1">
      <c r="A408" s="13"/>
      <c r="B408" s="251"/>
      <c r="C408" s="252"/>
      <c r="D408" s="253" t="s">
        <v>136</v>
      </c>
      <c r="E408" s="254" t="s">
        <v>1</v>
      </c>
      <c r="F408" s="255" t="s">
        <v>422</v>
      </c>
      <c r="G408" s="252"/>
      <c r="H408" s="254" t="s">
        <v>1</v>
      </c>
      <c r="I408" s="256"/>
      <c r="J408" s="252"/>
      <c r="K408" s="252"/>
      <c r="L408" s="257"/>
      <c r="M408" s="258"/>
      <c r="N408" s="259"/>
      <c r="O408" s="259"/>
      <c r="P408" s="259"/>
      <c r="Q408" s="259"/>
      <c r="R408" s="259"/>
      <c r="S408" s="259"/>
      <c r="T408" s="26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1" t="s">
        <v>136</v>
      </c>
      <c r="AU408" s="261" t="s">
        <v>83</v>
      </c>
      <c r="AV408" s="13" t="s">
        <v>81</v>
      </c>
      <c r="AW408" s="13" t="s">
        <v>30</v>
      </c>
      <c r="AX408" s="13" t="s">
        <v>73</v>
      </c>
      <c r="AY408" s="261" t="s">
        <v>128</v>
      </c>
    </row>
    <row r="409" s="13" customFormat="1">
      <c r="A409" s="13"/>
      <c r="B409" s="251"/>
      <c r="C409" s="252"/>
      <c r="D409" s="253" t="s">
        <v>136</v>
      </c>
      <c r="E409" s="254" t="s">
        <v>1</v>
      </c>
      <c r="F409" s="255" t="s">
        <v>423</v>
      </c>
      <c r="G409" s="252"/>
      <c r="H409" s="254" t="s">
        <v>1</v>
      </c>
      <c r="I409" s="256"/>
      <c r="J409" s="252"/>
      <c r="K409" s="252"/>
      <c r="L409" s="257"/>
      <c r="M409" s="258"/>
      <c r="N409" s="259"/>
      <c r="O409" s="259"/>
      <c r="P409" s="259"/>
      <c r="Q409" s="259"/>
      <c r="R409" s="259"/>
      <c r="S409" s="259"/>
      <c r="T409" s="26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1" t="s">
        <v>136</v>
      </c>
      <c r="AU409" s="261" t="s">
        <v>83</v>
      </c>
      <c r="AV409" s="13" t="s">
        <v>81</v>
      </c>
      <c r="AW409" s="13" t="s">
        <v>30</v>
      </c>
      <c r="AX409" s="13" t="s">
        <v>73</v>
      </c>
      <c r="AY409" s="261" t="s">
        <v>128</v>
      </c>
    </row>
    <row r="410" s="13" customFormat="1">
      <c r="A410" s="13"/>
      <c r="B410" s="251"/>
      <c r="C410" s="252"/>
      <c r="D410" s="253" t="s">
        <v>136</v>
      </c>
      <c r="E410" s="254" t="s">
        <v>1</v>
      </c>
      <c r="F410" s="255" t="s">
        <v>414</v>
      </c>
      <c r="G410" s="252"/>
      <c r="H410" s="254" t="s">
        <v>1</v>
      </c>
      <c r="I410" s="256"/>
      <c r="J410" s="252"/>
      <c r="K410" s="252"/>
      <c r="L410" s="257"/>
      <c r="M410" s="258"/>
      <c r="N410" s="259"/>
      <c r="O410" s="259"/>
      <c r="P410" s="259"/>
      <c r="Q410" s="259"/>
      <c r="R410" s="259"/>
      <c r="S410" s="259"/>
      <c r="T410" s="26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1" t="s">
        <v>136</v>
      </c>
      <c r="AU410" s="261" t="s">
        <v>83</v>
      </c>
      <c r="AV410" s="13" t="s">
        <v>81</v>
      </c>
      <c r="AW410" s="13" t="s">
        <v>30</v>
      </c>
      <c r="AX410" s="13" t="s">
        <v>73</v>
      </c>
      <c r="AY410" s="261" t="s">
        <v>128</v>
      </c>
    </row>
    <row r="411" s="13" customFormat="1">
      <c r="A411" s="13"/>
      <c r="B411" s="251"/>
      <c r="C411" s="252"/>
      <c r="D411" s="253" t="s">
        <v>136</v>
      </c>
      <c r="E411" s="254" t="s">
        <v>1</v>
      </c>
      <c r="F411" s="255" t="s">
        <v>415</v>
      </c>
      <c r="G411" s="252"/>
      <c r="H411" s="254" t="s">
        <v>1</v>
      </c>
      <c r="I411" s="256"/>
      <c r="J411" s="252"/>
      <c r="K411" s="252"/>
      <c r="L411" s="257"/>
      <c r="M411" s="258"/>
      <c r="N411" s="259"/>
      <c r="O411" s="259"/>
      <c r="P411" s="259"/>
      <c r="Q411" s="259"/>
      <c r="R411" s="259"/>
      <c r="S411" s="259"/>
      <c r="T411" s="26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1" t="s">
        <v>136</v>
      </c>
      <c r="AU411" s="261" t="s">
        <v>83</v>
      </c>
      <c r="AV411" s="13" t="s">
        <v>81</v>
      </c>
      <c r="AW411" s="13" t="s">
        <v>30</v>
      </c>
      <c r="AX411" s="13" t="s">
        <v>73</v>
      </c>
      <c r="AY411" s="261" t="s">
        <v>128</v>
      </c>
    </row>
    <row r="412" s="13" customFormat="1">
      <c r="A412" s="13"/>
      <c r="B412" s="251"/>
      <c r="C412" s="252"/>
      <c r="D412" s="253" t="s">
        <v>136</v>
      </c>
      <c r="E412" s="254" t="s">
        <v>1</v>
      </c>
      <c r="F412" s="255" t="s">
        <v>432</v>
      </c>
      <c r="G412" s="252"/>
      <c r="H412" s="254" t="s">
        <v>1</v>
      </c>
      <c r="I412" s="256"/>
      <c r="J412" s="252"/>
      <c r="K412" s="252"/>
      <c r="L412" s="257"/>
      <c r="M412" s="258"/>
      <c r="N412" s="259"/>
      <c r="O412" s="259"/>
      <c r="P412" s="259"/>
      <c r="Q412" s="259"/>
      <c r="R412" s="259"/>
      <c r="S412" s="259"/>
      <c r="T412" s="26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1" t="s">
        <v>136</v>
      </c>
      <c r="AU412" s="261" t="s">
        <v>83</v>
      </c>
      <c r="AV412" s="13" t="s">
        <v>81</v>
      </c>
      <c r="AW412" s="13" t="s">
        <v>30</v>
      </c>
      <c r="AX412" s="13" t="s">
        <v>73</v>
      </c>
      <c r="AY412" s="261" t="s">
        <v>128</v>
      </c>
    </row>
    <row r="413" s="14" customFormat="1">
      <c r="A413" s="14"/>
      <c r="B413" s="262"/>
      <c r="C413" s="263"/>
      <c r="D413" s="253" t="s">
        <v>136</v>
      </c>
      <c r="E413" s="264" t="s">
        <v>1</v>
      </c>
      <c r="F413" s="265" t="s">
        <v>81</v>
      </c>
      <c r="G413" s="263"/>
      <c r="H413" s="266">
        <v>1</v>
      </c>
      <c r="I413" s="267"/>
      <c r="J413" s="263"/>
      <c r="K413" s="263"/>
      <c r="L413" s="268"/>
      <c r="M413" s="269"/>
      <c r="N413" s="270"/>
      <c r="O413" s="270"/>
      <c r="P413" s="270"/>
      <c r="Q413" s="270"/>
      <c r="R413" s="270"/>
      <c r="S413" s="270"/>
      <c r="T413" s="27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72" t="s">
        <v>136</v>
      </c>
      <c r="AU413" s="272" t="s">
        <v>83</v>
      </c>
      <c r="AV413" s="14" t="s">
        <v>83</v>
      </c>
      <c r="AW413" s="14" t="s">
        <v>30</v>
      </c>
      <c r="AX413" s="14" t="s">
        <v>81</v>
      </c>
      <c r="AY413" s="272" t="s">
        <v>128</v>
      </c>
    </row>
    <row r="414" s="2" customFormat="1" ht="21.75" customHeight="1">
      <c r="A414" s="39"/>
      <c r="B414" s="40"/>
      <c r="C414" s="237" t="s">
        <v>441</v>
      </c>
      <c r="D414" s="237" t="s">
        <v>130</v>
      </c>
      <c r="E414" s="238" t="s">
        <v>442</v>
      </c>
      <c r="F414" s="239" t="s">
        <v>443</v>
      </c>
      <c r="G414" s="240" t="s">
        <v>408</v>
      </c>
      <c r="H414" s="241">
        <v>3</v>
      </c>
      <c r="I414" s="242"/>
      <c r="J414" s="243">
        <f>ROUND(I414*H414,2)</f>
        <v>0</v>
      </c>
      <c r="K414" s="244"/>
      <c r="L414" s="45"/>
      <c r="M414" s="245" t="s">
        <v>1</v>
      </c>
      <c r="N414" s="246" t="s">
        <v>38</v>
      </c>
      <c r="O414" s="92"/>
      <c r="P414" s="247">
        <f>O414*H414</f>
        <v>0</v>
      </c>
      <c r="Q414" s="247">
        <v>0.00296</v>
      </c>
      <c r="R414" s="247">
        <f>Q414*H414</f>
        <v>0.008879999999999999</v>
      </c>
      <c r="S414" s="247">
        <v>0</v>
      </c>
      <c r="T414" s="248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49" t="s">
        <v>134</v>
      </c>
      <c r="AT414" s="249" t="s">
        <v>130</v>
      </c>
      <c r="AU414" s="249" t="s">
        <v>83</v>
      </c>
      <c r="AY414" s="18" t="s">
        <v>128</v>
      </c>
      <c r="BE414" s="250">
        <f>IF(N414="základní",J414,0)</f>
        <v>0</v>
      </c>
      <c r="BF414" s="250">
        <f>IF(N414="snížená",J414,0)</f>
        <v>0</v>
      </c>
      <c r="BG414" s="250">
        <f>IF(N414="zákl. přenesená",J414,0)</f>
        <v>0</v>
      </c>
      <c r="BH414" s="250">
        <f>IF(N414="sníž. přenesená",J414,0)</f>
        <v>0</v>
      </c>
      <c r="BI414" s="250">
        <f>IF(N414="nulová",J414,0)</f>
        <v>0</v>
      </c>
      <c r="BJ414" s="18" t="s">
        <v>81</v>
      </c>
      <c r="BK414" s="250">
        <f>ROUND(I414*H414,2)</f>
        <v>0</v>
      </c>
      <c r="BL414" s="18" t="s">
        <v>134</v>
      </c>
      <c r="BM414" s="249" t="s">
        <v>444</v>
      </c>
    </row>
    <row r="415" s="13" customFormat="1">
      <c r="A415" s="13"/>
      <c r="B415" s="251"/>
      <c r="C415" s="252"/>
      <c r="D415" s="253" t="s">
        <v>136</v>
      </c>
      <c r="E415" s="254" t="s">
        <v>1</v>
      </c>
      <c r="F415" s="255" t="s">
        <v>414</v>
      </c>
      <c r="G415" s="252"/>
      <c r="H415" s="254" t="s">
        <v>1</v>
      </c>
      <c r="I415" s="256"/>
      <c r="J415" s="252"/>
      <c r="K415" s="252"/>
      <c r="L415" s="257"/>
      <c r="M415" s="258"/>
      <c r="N415" s="259"/>
      <c r="O415" s="259"/>
      <c r="P415" s="259"/>
      <c r="Q415" s="259"/>
      <c r="R415" s="259"/>
      <c r="S415" s="259"/>
      <c r="T415" s="26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61" t="s">
        <v>136</v>
      </c>
      <c r="AU415" s="261" t="s">
        <v>83</v>
      </c>
      <c r="AV415" s="13" t="s">
        <v>81</v>
      </c>
      <c r="AW415" s="13" t="s">
        <v>30</v>
      </c>
      <c r="AX415" s="13" t="s">
        <v>73</v>
      </c>
      <c r="AY415" s="261" t="s">
        <v>128</v>
      </c>
    </row>
    <row r="416" s="13" customFormat="1">
      <c r="A416" s="13"/>
      <c r="B416" s="251"/>
      <c r="C416" s="252"/>
      <c r="D416" s="253" t="s">
        <v>136</v>
      </c>
      <c r="E416" s="254" t="s">
        <v>1</v>
      </c>
      <c r="F416" s="255" t="s">
        <v>415</v>
      </c>
      <c r="G416" s="252"/>
      <c r="H416" s="254" t="s">
        <v>1</v>
      </c>
      <c r="I416" s="256"/>
      <c r="J416" s="252"/>
      <c r="K416" s="252"/>
      <c r="L416" s="257"/>
      <c r="M416" s="258"/>
      <c r="N416" s="259"/>
      <c r="O416" s="259"/>
      <c r="P416" s="259"/>
      <c r="Q416" s="259"/>
      <c r="R416" s="259"/>
      <c r="S416" s="259"/>
      <c r="T416" s="26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61" t="s">
        <v>136</v>
      </c>
      <c r="AU416" s="261" t="s">
        <v>83</v>
      </c>
      <c r="AV416" s="13" t="s">
        <v>81</v>
      </c>
      <c r="AW416" s="13" t="s">
        <v>30</v>
      </c>
      <c r="AX416" s="13" t="s">
        <v>73</v>
      </c>
      <c r="AY416" s="261" t="s">
        <v>128</v>
      </c>
    </row>
    <row r="417" s="13" customFormat="1">
      <c r="A417" s="13"/>
      <c r="B417" s="251"/>
      <c r="C417" s="252"/>
      <c r="D417" s="253" t="s">
        <v>136</v>
      </c>
      <c r="E417" s="254" t="s">
        <v>1</v>
      </c>
      <c r="F417" s="255" t="s">
        <v>445</v>
      </c>
      <c r="G417" s="252"/>
      <c r="H417" s="254" t="s">
        <v>1</v>
      </c>
      <c r="I417" s="256"/>
      <c r="J417" s="252"/>
      <c r="K417" s="252"/>
      <c r="L417" s="257"/>
      <c r="M417" s="258"/>
      <c r="N417" s="259"/>
      <c r="O417" s="259"/>
      <c r="P417" s="259"/>
      <c r="Q417" s="259"/>
      <c r="R417" s="259"/>
      <c r="S417" s="259"/>
      <c r="T417" s="26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1" t="s">
        <v>136</v>
      </c>
      <c r="AU417" s="261" t="s">
        <v>83</v>
      </c>
      <c r="AV417" s="13" t="s">
        <v>81</v>
      </c>
      <c r="AW417" s="13" t="s">
        <v>30</v>
      </c>
      <c r="AX417" s="13" t="s">
        <v>73</v>
      </c>
      <c r="AY417" s="261" t="s">
        <v>128</v>
      </c>
    </row>
    <row r="418" s="14" customFormat="1">
      <c r="A418" s="14"/>
      <c r="B418" s="262"/>
      <c r="C418" s="263"/>
      <c r="D418" s="253" t="s">
        <v>136</v>
      </c>
      <c r="E418" s="264" t="s">
        <v>1</v>
      </c>
      <c r="F418" s="265" t="s">
        <v>81</v>
      </c>
      <c r="G418" s="263"/>
      <c r="H418" s="266">
        <v>1</v>
      </c>
      <c r="I418" s="267"/>
      <c r="J418" s="263"/>
      <c r="K418" s="263"/>
      <c r="L418" s="268"/>
      <c r="M418" s="269"/>
      <c r="N418" s="270"/>
      <c r="O418" s="270"/>
      <c r="P418" s="270"/>
      <c r="Q418" s="270"/>
      <c r="R418" s="270"/>
      <c r="S418" s="270"/>
      <c r="T418" s="27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72" t="s">
        <v>136</v>
      </c>
      <c r="AU418" s="272" t="s">
        <v>83</v>
      </c>
      <c r="AV418" s="14" t="s">
        <v>83</v>
      </c>
      <c r="AW418" s="14" t="s">
        <v>30</v>
      </c>
      <c r="AX418" s="14" t="s">
        <v>73</v>
      </c>
      <c r="AY418" s="272" t="s">
        <v>128</v>
      </c>
    </row>
    <row r="419" s="13" customFormat="1">
      <c r="A419" s="13"/>
      <c r="B419" s="251"/>
      <c r="C419" s="252"/>
      <c r="D419" s="253" t="s">
        <v>136</v>
      </c>
      <c r="E419" s="254" t="s">
        <v>1</v>
      </c>
      <c r="F419" s="255" t="s">
        <v>446</v>
      </c>
      <c r="G419" s="252"/>
      <c r="H419" s="254" t="s">
        <v>1</v>
      </c>
      <c r="I419" s="256"/>
      <c r="J419" s="252"/>
      <c r="K419" s="252"/>
      <c r="L419" s="257"/>
      <c r="M419" s="258"/>
      <c r="N419" s="259"/>
      <c r="O419" s="259"/>
      <c r="P419" s="259"/>
      <c r="Q419" s="259"/>
      <c r="R419" s="259"/>
      <c r="S419" s="259"/>
      <c r="T419" s="26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1" t="s">
        <v>136</v>
      </c>
      <c r="AU419" s="261" t="s">
        <v>83</v>
      </c>
      <c r="AV419" s="13" t="s">
        <v>81</v>
      </c>
      <c r="AW419" s="13" t="s">
        <v>30</v>
      </c>
      <c r="AX419" s="13" t="s">
        <v>73</v>
      </c>
      <c r="AY419" s="261" t="s">
        <v>128</v>
      </c>
    </row>
    <row r="420" s="14" customFormat="1">
      <c r="A420" s="14"/>
      <c r="B420" s="262"/>
      <c r="C420" s="263"/>
      <c r="D420" s="253" t="s">
        <v>136</v>
      </c>
      <c r="E420" s="264" t="s">
        <v>1</v>
      </c>
      <c r="F420" s="265" t="s">
        <v>81</v>
      </c>
      <c r="G420" s="263"/>
      <c r="H420" s="266">
        <v>1</v>
      </c>
      <c r="I420" s="267"/>
      <c r="J420" s="263"/>
      <c r="K420" s="263"/>
      <c r="L420" s="268"/>
      <c r="M420" s="269"/>
      <c r="N420" s="270"/>
      <c r="O420" s="270"/>
      <c r="P420" s="270"/>
      <c r="Q420" s="270"/>
      <c r="R420" s="270"/>
      <c r="S420" s="270"/>
      <c r="T420" s="271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72" t="s">
        <v>136</v>
      </c>
      <c r="AU420" s="272" t="s">
        <v>83</v>
      </c>
      <c r="AV420" s="14" t="s">
        <v>83</v>
      </c>
      <c r="AW420" s="14" t="s">
        <v>30</v>
      </c>
      <c r="AX420" s="14" t="s">
        <v>73</v>
      </c>
      <c r="AY420" s="272" t="s">
        <v>128</v>
      </c>
    </row>
    <row r="421" s="13" customFormat="1">
      <c r="A421" s="13"/>
      <c r="B421" s="251"/>
      <c r="C421" s="252"/>
      <c r="D421" s="253" t="s">
        <v>136</v>
      </c>
      <c r="E421" s="254" t="s">
        <v>1</v>
      </c>
      <c r="F421" s="255" t="s">
        <v>447</v>
      </c>
      <c r="G421" s="252"/>
      <c r="H421" s="254" t="s">
        <v>1</v>
      </c>
      <c r="I421" s="256"/>
      <c r="J421" s="252"/>
      <c r="K421" s="252"/>
      <c r="L421" s="257"/>
      <c r="M421" s="258"/>
      <c r="N421" s="259"/>
      <c r="O421" s="259"/>
      <c r="P421" s="259"/>
      <c r="Q421" s="259"/>
      <c r="R421" s="259"/>
      <c r="S421" s="259"/>
      <c r="T421" s="26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1" t="s">
        <v>136</v>
      </c>
      <c r="AU421" s="261" t="s">
        <v>83</v>
      </c>
      <c r="AV421" s="13" t="s">
        <v>81</v>
      </c>
      <c r="AW421" s="13" t="s">
        <v>30</v>
      </c>
      <c r="AX421" s="13" t="s">
        <v>73</v>
      </c>
      <c r="AY421" s="261" t="s">
        <v>128</v>
      </c>
    </row>
    <row r="422" s="14" customFormat="1">
      <c r="A422" s="14"/>
      <c r="B422" s="262"/>
      <c r="C422" s="263"/>
      <c r="D422" s="253" t="s">
        <v>136</v>
      </c>
      <c r="E422" s="264" t="s">
        <v>1</v>
      </c>
      <c r="F422" s="265" t="s">
        <v>81</v>
      </c>
      <c r="G422" s="263"/>
      <c r="H422" s="266">
        <v>1</v>
      </c>
      <c r="I422" s="267"/>
      <c r="J422" s="263"/>
      <c r="K422" s="263"/>
      <c r="L422" s="268"/>
      <c r="M422" s="269"/>
      <c r="N422" s="270"/>
      <c r="O422" s="270"/>
      <c r="P422" s="270"/>
      <c r="Q422" s="270"/>
      <c r="R422" s="270"/>
      <c r="S422" s="270"/>
      <c r="T422" s="27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72" t="s">
        <v>136</v>
      </c>
      <c r="AU422" s="272" t="s">
        <v>83</v>
      </c>
      <c r="AV422" s="14" t="s">
        <v>83</v>
      </c>
      <c r="AW422" s="14" t="s">
        <v>30</v>
      </c>
      <c r="AX422" s="14" t="s">
        <v>73</v>
      </c>
      <c r="AY422" s="272" t="s">
        <v>128</v>
      </c>
    </row>
    <row r="423" s="15" customFormat="1">
      <c r="A423" s="15"/>
      <c r="B423" s="273"/>
      <c r="C423" s="274"/>
      <c r="D423" s="253" t="s">
        <v>136</v>
      </c>
      <c r="E423" s="275" t="s">
        <v>1</v>
      </c>
      <c r="F423" s="276" t="s">
        <v>176</v>
      </c>
      <c r="G423" s="274"/>
      <c r="H423" s="277">
        <v>3</v>
      </c>
      <c r="I423" s="278"/>
      <c r="J423" s="274"/>
      <c r="K423" s="274"/>
      <c r="L423" s="279"/>
      <c r="M423" s="280"/>
      <c r="N423" s="281"/>
      <c r="O423" s="281"/>
      <c r="P423" s="281"/>
      <c r="Q423" s="281"/>
      <c r="R423" s="281"/>
      <c r="S423" s="281"/>
      <c r="T423" s="282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83" t="s">
        <v>136</v>
      </c>
      <c r="AU423" s="283" t="s">
        <v>83</v>
      </c>
      <c r="AV423" s="15" t="s">
        <v>134</v>
      </c>
      <c r="AW423" s="15" t="s">
        <v>30</v>
      </c>
      <c r="AX423" s="15" t="s">
        <v>81</v>
      </c>
      <c r="AY423" s="283" t="s">
        <v>128</v>
      </c>
    </row>
    <row r="424" s="2" customFormat="1" ht="16.5" customHeight="1">
      <c r="A424" s="39"/>
      <c r="B424" s="40"/>
      <c r="C424" s="295" t="s">
        <v>448</v>
      </c>
      <c r="D424" s="295" t="s">
        <v>219</v>
      </c>
      <c r="E424" s="296" t="s">
        <v>449</v>
      </c>
      <c r="F424" s="297" t="s">
        <v>450</v>
      </c>
      <c r="G424" s="298" t="s">
        <v>408</v>
      </c>
      <c r="H424" s="299">
        <v>1</v>
      </c>
      <c r="I424" s="300"/>
      <c r="J424" s="301">
        <f>ROUND(I424*H424,2)</f>
        <v>0</v>
      </c>
      <c r="K424" s="302"/>
      <c r="L424" s="303"/>
      <c r="M424" s="304" t="s">
        <v>1</v>
      </c>
      <c r="N424" s="305" t="s">
        <v>38</v>
      </c>
      <c r="O424" s="92"/>
      <c r="P424" s="247">
        <f>O424*H424</f>
        <v>0</v>
      </c>
      <c r="Q424" s="247">
        <v>0.016</v>
      </c>
      <c r="R424" s="247">
        <f>Q424*H424</f>
        <v>0.016</v>
      </c>
      <c r="S424" s="247">
        <v>0</v>
      </c>
      <c r="T424" s="248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9" t="s">
        <v>184</v>
      </c>
      <c r="AT424" s="249" t="s">
        <v>219</v>
      </c>
      <c r="AU424" s="249" t="s">
        <v>83</v>
      </c>
      <c r="AY424" s="18" t="s">
        <v>128</v>
      </c>
      <c r="BE424" s="250">
        <f>IF(N424="základní",J424,0)</f>
        <v>0</v>
      </c>
      <c r="BF424" s="250">
        <f>IF(N424="snížená",J424,0)</f>
        <v>0</v>
      </c>
      <c r="BG424" s="250">
        <f>IF(N424="zákl. přenesená",J424,0)</f>
        <v>0</v>
      </c>
      <c r="BH424" s="250">
        <f>IF(N424="sníž. přenesená",J424,0)</f>
        <v>0</v>
      </c>
      <c r="BI424" s="250">
        <f>IF(N424="nulová",J424,0)</f>
        <v>0</v>
      </c>
      <c r="BJ424" s="18" t="s">
        <v>81</v>
      </c>
      <c r="BK424" s="250">
        <f>ROUND(I424*H424,2)</f>
        <v>0</v>
      </c>
      <c r="BL424" s="18" t="s">
        <v>134</v>
      </c>
      <c r="BM424" s="249" t="s">
        <v>451</v>
      </c>
    </row>
    <row r="425" s="13" customFormat="1">
      <c r="A425" s="13"/>
      <c r="B425" s="251"/>
      <c r="C425" s="252"/>
      <c r="D425" s="253" t="s">
        <v>136</v>
      </c>
      <c r="E425" s="254" t="s">
        <v>1</v>
      </c>
      <c r="F425" s="255" t="s">
        <v>421</v>
      </c>
      <c r="G425" s="252"/>
      <c r="H425" s="254" t="s">
        <v>1</v>
      </c>
      <c r="I425" s="256"/>
      <c r="J425" s="252"/>
      <c r="K425" s="252"/>
      <c r="L425" s="257"/>
      <c r="M425" s="258"/>
      <c r="N425" s="259"/>
      <c r="O425" s="259"/>
      <c r="P425" s="259"/>
      <c r="Q425" s="259"/>
      <c r="R425" s="259"/>
      <c r="S425" s="259"/>
      <c r="T425" s="26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1" t="s">
        <v>136</v>
      </c>
      <c r="AU425" s="261" t="s">
        <v>83</v>
      </c>
      <c r="AV425" s="13" t="s">
        <v>81</v>
      </c>
      <c r="AW425" s="13" t="s">
        <v>30</v>
      </c>
      <c r="AX425" s="13" t="s">
        <v>73</v>
      </c>
      <c r="AY425" s="261" t="s">
        <v>128</v>
      </c>
    </row>
    <row r="426" s="13" customFormat="1">
      <c r="A426" s="13"/>
      <c r="B426" s="251"/>
      <c r="C426" s="252"/>
      <c r="D426" s="253" t="s">
        <v>136</v>
      </c>
      <c r="E426" s="254" t="s">
        <v>1</v>
      </c>
      <c r="F426" s="255" t="s">
        <v>422</v>
      </c>
      <c r="G426" s="252"/>
      <c r="H426" s="254" t="s">
        <v>1</v>
      </c>
      <c r="I426" s="256"/>
      <c r="J426" s="252"/>
      <c r="K426" s="252"/>
      <c r="L426" s="257"/>
      <c r="M426" s="258"/>
      <c r="N426" s="259"/>
      <c r="O426" s="259"/>
      <c r="P426" s="259"/>
      <c r="Q426" s="259"/>
      <c r="R426" s="259"/>
      <c r="S426" s="259"/>
      <c r="T426" s="26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1" t="s">
        <v>136</v>
      </c>
      <c r="AU426" s="261" t="s">
        <v>83</v>
      </c>
      <c r="AV426" s="13" t="s">
        <v>81</v>
      </c>
      <c r="AW426" s="13" t="s">
        <v>30</v>
      </c>
      <c r="AX426" s="13" t="s">
        <v>73</v>
      </c>
      <c r="AY426" s="261" t="s">
        <v>128</v>
      </c>
    </row>
    <row r="427" s="13" customFormat="1">
      <c r="A427" s="13"/>
      <c r="B427" s="251"/>
      <c r="C427" s="252"/>
      <c r="D427" s="253" t="s">
        <v>136</v>
      </c>
      <c r="E427" s="254" t="s">
        <v>1</v>
      </c>
      <c r="F427" s="255" t="s">
        <v>423</v>
      </c>
      <c r="G427" s="252"/>
      <c r="H427" s="254" t="s">
        <v>1</v>
      </c>
      <c r="I427" s="256"/>
      <c r="J427" s="252"/>
      <c r="K427" s="252"/>
      <c r="L427" s="257"/>
      <c r="M427" s="258"/>
      <c r="N427" s="259"/>
      <c r="O427" s="259"/>
      <c r="P427" s="259"/>
      <c r="Q427" s="259"/>
      <c r="R427" s="259"/>
      <c r="S427" s="259"/>
      <c r="T427" s="26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1" t="s">
        <v>136</v>
      </c>
      <c r="AU427" s="261" t="s">
        <v>83</v>
      </c>
      <c r="AV427" s="13" t="s">
        <v>81</v>
      </c>
      <c r="AW427" s="13" t="s">
        <v>30</v>
      </c>
      <c r="AX427" s="13" t="s">
        <v>73</v>
      </c>
      <c r="AY427" s="261" t="s">
        <v>128</v>
      </c>
    </row>
    <row r="428" s="13" customFormat="1">
      <c r="A428" s="13"/>
      <c r="B428" s="251"/>
      <c r="C428" s="252"/>
      <c r="D428" s="253" t="s">
        <v>136</v>
      </c>
      <c r="E428" s="254" t="s">
        <v>1</v>
      </c>
      <c r="F428" s="255" t="s">
        <v>414</v>
      </c>
      <c r="G428" s="252"/>
      <c r="H428" s="254" t="s">
        <v>1</v>
      </c>
      <c r="I428" s="256"/>
      <c r="J428" s="252"/>
      <c r="K428" s="252"/>
      <c r="L428" s="257"/>
      <c r="M428" s="258"/>
      <c r="N428" s="259"/>
      <c r="O428" s="259"/>
      <c r="P428" s="259"/>
      <c r="Q428" s="259"/>
      <c r="R428" s="259"/>
      <c r="S428" s="259"/>
      <c r="T428" s="26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1" t="s">
        <v>136</v>
      </c>
      <c r="AU428" s="261" t="s">
        <v>83</v>
      </c>
      <c r="AV428" s="13" t="s">
        <v>81</v>
      </c>
      <c r="AW428" s="13" t="s">
        <v>30</v>
      </c>
      <c r="AX428" s="13" t="s">
        <v>73</v>
      </c>
      <c r="AY428" s="261" t="s">
        <v>128</v>
      </c>
    </row>
    <row r="429" s="13" customFormat="1">
      <c r="A429" s="13"/>
      <c r="B429" s="251"/>
      <c r="C429" s="252"/>
      <c r="D429" s="253" t="s">
        <v>136</v>
      </c>
      <c r="E429" s="254" t="s">
        <v>1</v>
      </c>
      <c r="F429" s="255" t="s">
        <v>415</v>
      </c>
      <c r="G429" s="252"/>
      <c r="H429" s="254" t="s">
        <v>1</v>
      </c>
      <c r="I429" s="256"/>
      <c r="J429" s="252"/>
      <c r="K429" s="252"/>
      <c r="L429" s="257"/>
      <c r="M429" s="258"/>
      <c r="N429" s="259"/>
      <c r="O429" s="259"/>
      <c r="P429" s="259"/>
      <c r="Q429" s="259"/>
      <c r="R429" s="259"/>
      <c r="S429" s="259"/>
      <c r="T429" s="26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1" t="s">
        <v>136</v>
      </c>
      <c r="AU429" s="261" t="s">
        <v>83</v>
      </c>
      <c r="AV429" s="13" t="s">
        <v>81</v>
      </c>
      <c r="AW429" s="13" t="s">
        <v>30</v>
      </c>
      <c r="AX429" s="13" t="s">
        <v>73</v>
      </c>
      <c r="AY429" s="261" t="s">
        <v>128</v>
      </c>
    </row>
    <row r="430" s="13" customFormat="1">
      <c r="A430" s="13"/>
      <c r="B430" s="251"/>
      <c r="C430" s="252"/>
      <c r="D430" s="253" t="s">
        <v>136</v>
      </c>
      <c r="E430" s="254" t="s">
        <v>1</v>
      </c>
      <c r="F430" s="255" t="s">
        <v>445</v>
      </c>
      <c r="G430" s="252"/>
      <c r="H430" s="254" t="s">
        <v>1</v>
      </c>
      <c r="I430" s="256"/>
      <c r="J430" s="252"/>
      <c r="K430" s="252"/>
      <c r="L430" s="257"/>
      <c r="M430" s="258"/>
      <c r="N430" s="259"/>
      <c r="O430" s="259"/>
      <c r="P430" s="259"/>
      <c r="Q430" s="259"/>
      <c r="R430" s="259"/>
      <c r="S430" s="259"/>
      <c r="T430" s="26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1" t="s">
        <v>136</v>
      </c>
      <c r="AU430" s="261" t="s">
        <v>83</v>
      </c>
      <c r="AV430" s="13" t="s">
        <v>81</v>
      </c>
      <c r="AW430" s="13" t="s">
        <v>30</v>
      </c>
      <c r="AX430" s="13" t="s">
        <v>73</v>
      </c>
      <c r="AY430" s="261" t="s">
        <v>128</v>
      </c>
    </row>
    <row r="431" s="14" customFormat="1">
      <c r="A431" s="14"/>
      <c r="B431" s="262"/>
      <c r="C431" s="263"/>
      <c r="D431" s="253" t="s">
        <v>136</v>
      </c>
      <c r="E431" s="264" t="s">
        <v>1</v>
      </c>
      <c r="F431" s="265" t="s">
        <v>81</v>
      </c>
      <c r="G431" s="263"/>
      <c r="H431" s="266">
        <v>1</v>
      </c>
      <c r="I431" s="267"/>
      <c r="J431" s="263"/>
      <c r="K431" s="263"/>
      <c r="L431" s="268"/>
      <c r="M431" s="269"/>
      <c r="N431" s="270"/>
      <c r="O431" s="270"/>
      <c r="P431" s="270"/>
      <c r="Q431" s="270"/>
      <c r="R431" s="270"/>
      <c r="S431" s="270"/>
      <c r="T431" s="271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72" t="s">
        <v>136</v>
      </c>
      <c r="AU431" s="272" t="s">
        <v>83</v>
      </c>
      <c r="AV431" s="14" t="s">
        <v>83</v>
      </c>
      <c r="AW431" s="14" t="s">
        <v>30</v>
      </c>
      <c r="AX431" s="14" t="s">
        <v>81</v>
      </c>
      <c r="AY431" s="272" t="s">
        <v>128</v>
      </c>
    </row>
    <row r="432" s="2" customFormat="1" ht="21.75" customHeight="1">
      <c r="A432" s="39"/>
      <c r="B432" s="40"/>
      <c r="C432" s="295" t="s">
        <v>452</v>
      </c>
      <c r="D432" s="295" t="s">
        <v>219</v>
      </c>
      <c r="E432" s="296" t="s">
        <v>453</v>
      </c>
      <c r="F432" s="297" t="s">
        <v>454</v>
      </c>
      <c r="G432" s="298" t="s">
        <v>408</v>
      </c>
      <c r="H432" s="299">
        <v>1</v>
      </c>
      <c r="I432" s="300"/>
      <c r="J432" s="301">
        <f>ROUND(I432*H432,2)</f>
        <v>0</v>
      </c>
      <c r="K432" s="302"/>
      <c r="L432" s="303"/>
      <c r="M432" s="304" t="s">
        <v>1</v>
      </c>
      <c r="N432" s="305" t="s">
        <v>38</v>
      </c>
      <c r="O432" s="92"/>
      <c r="P432" s="247">
        <f>O432*H432</f>
        <v>0</v>
      </c>
      <c r="Q432" s="247">
        <v>0.015599999999999999</v>
      </c>
      <c r="R432" s="247">
        <f>Q432*H432</f>
        <v>0.015599999999999999</v>
      </c>
      <c r="S432" s="247">
        <v>0</v>
      </c>
      <c r="T432" s="248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9" t="s">
        <v>184</v>
      </c>
      <c r="AT432" s="249" t="s">
        <v>219</v>
      </c>
      <c r="AU432" s="249" t="s">
        <v>83</v>
      </c>
      <c r="AY432" s="18" t="s">
        <v>128</v>
      </c>
      <c r="BE432" s="250">
        <f>IF(N432="základní",J432,0)</f>
        <v>0</v>
      </c>
      <c r="BF432" s="250">
        <f>IF(N432="snížená",J432,0)</f>
        <v>0</v>
      </c>
      <c r="BG432" s="250">
        <f>IF(N432="zákl. přenesená",J432,0)</f>
        <v>0</v>
      </c>
      <c r="BH432" s="250">
        <f>IF(N432="sníž. přenesená",J432,0)</f>
        <v>0</v>
      </c>
      <c r="BI432" s="250">
        <f>IF(N432="nulová",J432,0)</f>
        <v>0</v>
      </c>
      <c r="BJ432" s="18" t="s">
        <v>81</v>
      </c>
      <c r="BK432" s="250">
        <f>ROUND(I432*H432,2)</f>
        <v>0</v>
      </c>
      <c r="BL432" s="18" t="s">
        <v>134</v>
      </c>
      <c r="BM432" s="249" t="s">
        <v>455</v>
      </c>
    </row>
    <row r="433" s="13" customFormat="1">
      <c r="A433" s="13"/>
      <c r="B433" s="251"/>
      <c r="C433" s="252"/>
      <c r="D433" s="253" t="s">
        <v>136</v>
      </c>
      <c r="E433" s="254" t="s">
        <v>1</v>
      </c>
      <c r="F433" s="255" t="s">
        <v>421</v>
      </c>
      <c r="G433" s="252"/>
      <c r="H433" s="254" t="s">
        <v>1</v>
      </c>
      <c r="I433" s="256"/>
      <c r="J433" s="252"/>
      <c r="K433" s="252"/>
      <c r="L433" s="257"/>
      <c r="M433" s="258"/>
      <c r="N433" s="259"/>
      <c r="O433" s="259"/>
      <c r="P433" s="259"/>
      <c r="Q433" s="259"/>
      <c r="R433" s="259"/>
      <c r="S433" s="259"/>
      <c r="T433" s="26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1" t="s">
        <v>136</v>
      </c>
      <c r="AU433" s="261" t="s">
        <v>83</v>
      </c>
      <c r="AV433" s="13" t="s">
        <v>81</v>
      </c>
      <c r="AW433" s="13" t="s">
        <v>30</v>
      </c>
      <c r="AX433" s="13" t="s">
        <v>73</v>
      </c>
      <c r="AY433" s="261" t="s">
        <v>128</v>
      </c>
    </row>
    <row r="434" s="13" customFormat="1">
      <c r="A434" s="13"/>
      <c r="B434" s="251"/>
      <c r="C434" s="252"/>
      <c r="D434" s="253" t="s">
        <v>136</v>
      </c>
      <c r="E434" s="254" t="s">
        <v>1</v>
      </c>
      <c r="F434" s="255" t="s">
        <v>422</v>
      </c>
      <c r="G434" s="252"/>
      <c r="H434" s="254" t="s">
        <v>1</v>
      </c>
      <c r="I434" s="256"/>
      <c r="J434" s="252"/>
      <c r="K434" s="252"/>
      <c r="L434" s="257"/>
      <c r="M434" s="258"/>
      <c r="N434" s="259"/>
      <c r="O434" s="259"/>
      <c r="P434" s="259"/>
      <c r="Q434" s="259"/>
      <c r="R434" s="259"/>
      <c r="S434" s="259"/>
      <c r="T434" s="26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1" t="s">
        <v>136</v>
      </c>
      <c r="AU434" s="261" t="s">
        <v>83</v>
      </c>
      <c r="AV434" s="13" t="s">
        <v>81</v>
      </c>
      <c r="AW434" s="13" t="s">
        <v>30</v>
      </c>
      <c r="AX434" s="13" t="s">
        <v>73</v>
      </c>
      <c r="AY434" s="261" t="s">
        <v>128</v>
      </c>
    </row>
    <row r="435" s="13" customFormat="1">
      <c r="A435" s="13"/>
      <c r="B435" s="251"/>
      <c r="C435" s="252"/>
      <c r="D435" s="253" t="s">
        <v>136</v>
      </c>
      <c r="E435" s="254" t="s">
        <v>1</v>
      </c>
      <c r="F435" s="255" t="s">
        <v>423</v>
      </c>
      <c r="G435" s="252"/>
      <c r="H435" s="254" t="s">
        <v>1</v>
      </c>
      <c r="I435" s="256"/>
      <c r="J435" s="252"/>
      <c r="K435" s="252"/>
      <c r="L435" s="257"/>
      <c r="M435" s="258"/>
      <c r="N435" s="259"/>
      <c r="O435" s="259"/>
      <c r="P435" s="259"/>
      <c r="Q435" s="259"/>
      <c r="R435" s="259"/>
      <c r="S435" s="259"/>
      <c r="T435" s="26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61" t="s">
        <v>136</v>
      </c>
      <c r="AU435" s="261" t="s">
        <v>83</v>
      </c>
      <c r="AV435" s="13" t="s">
        <v>81</v>
      </c>
      <c r="AW435" s="13" t="s">
        <v>30</v>
      </c>
      <c r="AX435" s="13" t="s">
        <v>73</v>
      </c>
      <c r="AY435" s="261" t="s">
        <v>128</v>
      </c>
    </row>
    <row r="436" s="13" customFormat="1">
      <c r="A436" s="13"/>
      <c r="B436" s="251"/>
      <c r="C436" s="252"/>
      <c r="D436" s="253" t="s">
        <v>136</v>
      </c>
      <c r="E436" s="254" t="s">
        <v>1</v>
      </c>
      <c r="F436" s="255" t="s">
        <v>414</v>
      </c>
      <c r="G436" s="252"/>
      <c r="H436" s="254" t="s">
        <v>1</v>
      </c>
      <c r="I436" s="256"/>
      <c r="J436" s="252"/>
      <c r="K436" s="252"/>
      <c r="L436" s="257"/>
      <c r="M436" s="258"/>
      <c r="N436" s="259"/>
      <c r="O436" s="259"/>
      <c r="P436" s="259"/>
      <c r="Q436" s="259"/>
      <c r="R436" s="259"/>
      <c r="S436" s="259"/>
      <c r="T436" s="260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61" t="s">
        <v>136</v>
      </c>
      <c r="AU436" s="261" t="s">
        <v>83</v>
      </c>
      <c r="AV436" s="13" t="s">
        <v>81</v>
      </c>
      <c r="AW436" s="13" t="s">
        <v>30</v>
      </c>
      <c r="AX436" s="13" t="s">
        <v>73</v>
      </c>
      <c r="AY436" s="261" t="s">
        <v>128</v>
      </c>
    </row>
    <row r="437" s="13" customFormat="1">
      <c r="A437" s="13"/>
      <c r="B437" s="251"/>
      <c r="C437" s="252"/>
      <c r="D437" s="253" t="s">
        <v>136</v>
      </c>
      <c r="E437" s="254" t="s">
        <v>1</v>
      </c>
      <c r="F437" s="255" t="s">
        <v>415</v>
      </c>
      <c r="G437" s="252"/>
      <c r="H437" s="254" t="s">
        <v>1</v>
      </c>
      <c r="I437" s="256"/>
      <c r="J437" s="252"/>
      <c r="K437" s="252"/>
      <c r="L437" s="257"/>
      <c r="M437" s="258"/>
      <c r="N437" s="259"/>
      <c r="O437" s="259"/>
      <c r="P437" s="259"/>
      <c r="Q437" s="259"/>
      <c r="R437" s="259"/>
      <c r="S437" s="259"/>
      <c r="T437" s="26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1" t="s">
        <v>136</v>
      </c>
      <c r="AU437" s="261" t="s">
        <v>83</v>
      </c>
      <c r="AV437" s="13" t="s">
        <v>81</v>
      </c>
      <c r="AW437" s="13" t="s">
        <v>30</v>
      </c>
      <c r="AX437" s="13" t="s">
        <v>73</v>
      </c>
      <c r="AY437" s="261" t="s">
        <v>128</v>
      </c>
    </row>
    <row r="438" s="13" customFormat="1">
      <c r="A438" s="13"/>
      <c r="B438" s="251"/>
      <c r="C438" s="252"/>
      <c r="D438" s="253" t="s">
        <v>136</v>
      </c>
      <c r="E438" s="254" t="s">
        <v>1</v>
      </c>
      <c r="F438" s="255" t="s">
        <v>446</v>
      </c>
      <c r="G438" s="252"/>
      <c r="H438" s="254" t="s">
        <v>1</v>
      </c>
      <c r="I438" s="256"/>
      <c r="J438" s="252"/>
      <c r="K438" s="252"/>
      <c r="L438" s="257"/>
      <c r="M438" s="258"/>
      <c r="N438" s="259"/>
      <c r="O438" s="259"/>
      <c r="P438" s="259"/>
      <c r="Q438" s="259"/>
      <c r="R438" s="259"/>
      <c r="S438" s="259"/>
      <c r="T438" s="26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61" t="s">
        <v>136</v>
      </c>
      <c r="AU438" s="261" t="s">
        <v>83</v>
      </c>
      <c r="AV438" s="13" t="s">
        <v>81</v>
      </c>
      <c r="AW438" s="13" t="s">
        <v>30</v>
      </c>
      <c r="AX438" s="13" t="s">
        <v>73</v>
      </c>
      <c r="AY438" s="261" t="s">
        <v>128</v>
      </c>
    </row>
    <row r="439" s="14" customFormat="1">
      <c r="A439" s="14"/>
      <c r="B439" s="262"/>
      <c r="C439" s="263"/>
      <c r="D439" s="253" t="s">
        <v>136</v>
      </c>
      <c r="E439" s="264" t="s">
        <v>1</v>
      </c>
      <c r="F439" s="265" t="s">
        <v>81</v>
      </c>
      <c r="G439" s="263"/>
      <c r="H439" s="266">
        <v>1</v>
      </c>
      <c r="I439" s="267"/>
      <c r="J439" s="263"/>
      <c r="K439" s="263"/>
      <c r="L439" s="268"/>
      <c r="M439" s="269"/>
      <c r="N439" s="270"/>
      <c r="O439" s="270"/>
      <c r="P439" s="270"/>
      <c r="Q439" s="270"/>
      <c r="R439" s="270"/>
      <c r="S439" s="270"/>
      <c r="T439" s="271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72" t="s">
        <v>136</v>
      </c>
      <c r="AU439" s="272" t="s">
        <v>83</v>
      </c>
      <c r="AV439" s="14" t="s">
        <v>83</v>
      </c>
      <c r="AW439" s="14" t="s">
        <v>30</v>
      </c>
      <c r="AX439" s="14" t="s">
        <v>81</v>
      </c>
      <c r="AY439" s="272" t="s">
        <v>128</v>
      </c>
    </row>
    <row r="440" s="2" customFormat="1" ht="21.75" customHeight="1">
      <c r="A440" s="39"/>
      <c r="B440" s="40"/>
      <c r="C440" s="295" t="s">
        <v>456</v>
      </c>
      <c r="D440" s="295" t="s">
        <v>219</v>
      </c>
      <c r="E440" s="296" t="s">
        <v>457</v>
      </c>
      <c r="F440" s="297" t="s">
        <v>458</v>
      </c>
      <c r="G440" s="298" t="s">
        <v>408</v>
      </c>
      <c r="H440" s="299">
        <v>1</v>
      </c>
      <c r="I440" s="300"/>
      <c r="J440" s="301">
        <f>ROUND(I440*H440,2)</f>
        <v>0</v>
      </c>
      <c r="K440" s="302"/>
      <c r="L440" s="303"/>
      <c r="M440" s="304" t="s">
        <v>1</v>
      </c>
      <c r="N440" s="305" t="s">
        <v>38</v>
      </c>
      <c r="O440" s="92"/>
      <c r="P440" s="247">
        <f>O440*H440</f>
        <v>0</v>
      </c>
      <c r="Q440" s="247">
        <v>0.014</v>
      </c>
      <c r="R440" s="247">
        <f>Q440*H440</f>
        <v>0.014</v>
      </c>
      <c r="S440" s="247">
        <v>0</v>
      </c>
      <c r="T440" s="248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9" t="s">
        <v>184</v>
      </c>
      <c r="AT440" s="249" t="s">
        <v>219</v>
      </c>
      <c r="AU440" s="249" t="s">
        <v>83</v>
      </c>
      <c r="AY440" s="18" t="s">
        <v>128</v>
      </c>
      <c r="BE440" s="250">
        <f>IF(N440="základní",J440,0)</f>
        <v>0</v>
      </c>
      <c r="BF440" s="250">
        <f>IF(N440="snížená",J440,0)</f>
        <v>0</v>
      </c>
      <c r="BG440" s="250">
        <f>IF(N440="zákl. přenesená",J440,0)</f>
        <v>0</v>
      </c>
      <c r="BH440" s="250">
        <f>IF(N440="sníž. přenesená",J440,0)</f>
        <v>0</v>
      </c>
      <c r="BI440" s="250">
        <f>IF(N440="nulová",J440,0)</f>
        <v>0</v>
      </c>
      <c r="BJ440" s="18" t="s">
        <v>81</v>
      </c>
      <c r="BK440" s="250">
        <f>ROUND(I440*H440,2)</f>
        <v>0</v>
      </c>
      <c r="BL440" s="18" t="s">
        <v>134</v>
      </c>
      <c r="BM440" s="249" t="s">
        <v>459</v>
      </c>
    </row>
    <row r="441" s="13" customFormat="1">
      <c r="A441" s="13"/>
      <c r="B441" s="251"/>
      <c r="C441" s="252"/>
      <c r="D441" s="253" t="s">
        <v>136</v>
      </c>
      <c r="E441" s="254" t="s">
        <v>1</v>
      </c>
      <c r="F441" s="255" t="s">
        <v>421</v>
      </c>
      <c r="G441" s="252"/>
      <c r="H441" s="254" t="s">
        <v>1</v>
      </c>
      <c r="I441" s="256"/>
      <c r="J441" s="252"/>
      <c r="K441" s="252"/>
      <c r="L441" s="257"/>
      <c r="M441" s="258"/>
      <c r="N441" s="259"/>
      <c r="O441" s="259"/>
      <c r="P441" s="259"/>
      <c r="Q441" s="259"/>
      <c r="R441" s="259"/>
      <c r="S441" s="259"/>
      <c r="T441" s="26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61" t="s">
        <v>136</v>
      </c>
      <c r="AU441" s="261" t="s">
        <v>83</v>
      </c>
      <c r="AV441" s="13" t="s">
        <v>81</v>
      </c>
      <c r="AW441" s="13" t="s">
        <v>30</v>
      </c>
      <c r="AX441" s="13" t="s">
        <v>73</v>
      </c>
      <c r="AY441" s="261" t="s">
        <v>128</v>
      </c>
    </row>
    <row r="442" s="13" customFormat="1">
      <c r="A442" s="13"/>
      <c r="B442" s="251"/>
      <c r="C442" s="252"/>
      <c r="D442" s="253" t="s">
        <v>136</v>
      </c>
      <c r="E442" s="254" t="s">
        <v>1</v>
      </c>
      <c r="F442" s="255" t="s">
        <v>422</v>
      </c>
      <c r="G442" s="252"/>
      <c r="H442" s="254" t="s">
        <v>1</v>
      </c>
      <c r="I442" s="256"/>
      <c r="J442" s="252"/>
      <c r="K442" s="252"/>
      <c r="L442" s="257"/>
      <c r="M442" s="258"/>
      <c r="N442" s="259"/>
      <c r="O442" s="259"/>
      <c r="P442" s="259"/>
      <c r="Q442" s="259"/>
      <c r="R442" s="259"/>
      <c r="S442" s="259"/>
      <c r="T442" s="260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1" t="s">
        <v>136</v>
      </c>
      <c r="AU442" s="261" t="s">
        <v>83</v>
      </c>
      <c r="AV442" s="13" t="s">
        <v>81</v>
      </c>
      <c r="AW442" s="13" t="s">
        <v>30</v>
      </c>
      <c r="AX442" s="13" t="s">
        <v>73</v>
      </c>
      <c r="AY442" s="261" t="s">
        <v>128</v>
      </c>
    </row>
    <row r="443" s="13" customFormat="1">
      <c r="A443" s="13"/>
      <c r="B443" s="251"/>
      <c r="C443" s="252"/>
      <c r="D443" s="253" t="s">
        <v>136</v>
      </c>
      <c r="E443" s="254" t="s">
        <v>1</v>
      </c>
      <c r="F443" s="255" t="s">
        <v>423</v>
      </c>
      <c r="G443" s="252"/>
      <c r="H443" s="254" t="s">
        <v>1</v>
      </c>
      <c r="I443" s="256"/>
      <c r="J443" s="252"/>
      <c r="K443" s="252"/>
      <c r="L443" s="257"/>
      <c r="M443" s="258"/>
      <c r="N443" s="259"/>
      <c r="O443" s="259"/>
      <c r="P443" s="259"/>
      <c r="Q443" s="259"/>
      <c r="R443" s="259"/>
      <c r="S443" s="259"/>
      <c r="T443" s="26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1" t="s">
        <v>136</v>
      </c>
      <c r="AU443" s="261" t="s">
        <v>83</v>
      </c>
      <c r="AV443" s="13" t="s">
        <v>81</v>
      </c>
      <c r="AW443" s="13" t="s">
        <v>30</v>
      </c>
      <c r="AX443" s="13" t="s">
        <v>73</v>
      </c>
      <c r="AY443" s="261" t="s">
        <v>128</v>
      </c>
    </row>
    <row r="444" s="13" customFormat="1">
      <c r="A444" s="13"/>
      <c r="B444" s="251"/>
      <c r="C444" s="252"/>
      <c r="D444" s="253" t="s">
        <v>136</v>
      </c>
      <c r="E444" s="254" t="s">
        <v>1</v>
      </c>
      <c r="F444" s="255" t="s">
        <v>414</v>
      </c>
      <c r="G444" s="252"/>
      <c r="H444" s="254" t="s">
        <v>1</v>
      </c>
      <c r="I444" s="256"/>
      <c r="J444" s="252"/>
      <c r="K444" s="252"/>
      <c r="L444" s="257"/>
      <c r="M444" s="258"/>
      <c r="N444" s="259"/>
      <c r="O444" s="259"/>
      <c r="P444" s="259"/>
      <c r="Q444" s="259"/>
      <c r="R444" s="259"/>
      <c r="S444" s="259"/>
      <c r="T444" s="26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1" t="s">
        <v>136</v>
      </c>
      <c r="AU444" s="261" t="s">
        <v>83</v>
      </c>
      <c r="AV444" s="13" t="s">
        <v>81</v>
      </c>
      <c r="AW444" s="13" t="s">
        <v>30</v>
      </c>
      <c r="AX444" s="13" t="s">
        <v>73</v>
      </c>
      <c r="AY444" s="261" t="s">
        <v>128</v>
      </c>
    </row>
    <row r="445" s="13" customFormat="1">
      <c r="A445" s="13"/>
      <c r="B445" s="251"/>
      <c r="C445" s="252"/>
      <c r="D445" s="253" t="s">
        <v>136</v>
      </c>
      <c r="E445" s="254" t="s">
        <v>1</v>
      </c>
      <c r="F445" s="255" t="s">
        <v>415</v>
      </c>
      <c r="G445" s="252"/>
      <c r="H445" s="254" t="s">
        <v>1</v>
      </c>
      <c r="I445" s="256"/>
      <c r="J445" s="252"/>
      <c r="K445" s="252"/>
      <c r="L445" s="257"/>
      <c r="M445" s="258"/>
      <c r="N445" s="259"/>
      <c r="O445" s="259"/>
      <c r="P445" s="259"/>
      <c r="Q445" s="259"/>
      <c r="R445" s="259"/>
      <c r="S445" s="259"/>
      <c r="T445" s="260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1" t="s">
        <v>136</v>
      </c>
      <c r="AU445" s="261" t="s">
        <v>83</v>
      </c>
      <c r="AV445" s="13" t="s">
        <v>81</v>
      </c>
      <c r="AW445" s="13" t="s">
        <v>30</v>
      </c>
      <c r="AX445" s="13" t="s">
        <v>73</v>
      </c>
      <c r="AY445" s="261" t="s">
        <v>128</v>
      </c>
    </row>
    <row r="446" s="13" customFormat="1">
      <c r="A446" s="13"/>
      <c r="B446" s="251"/>
      <c r="C446" s="252"/>
      <c r="D446" s="253" t="s">
        <v>136</v>
      </c>
      <c r="E446" s="254" t="s">
        <v>1</v>
      </c>
      <c r="F446" s="255" t="s">
        <v>447</v>
      </c>
      <c r="G446" s="252"/>
      <c r="H446" s="254" t="s">
        <v>1</v>
      </c>
      <c r="I446" s="256"/>
      <c r="J446" s="252"/>
      <c r="K446" s="252"/>
      <c r="L446" s="257"/>
      <c r="M446" s="258"/>
      <c r="N446" s="259"/>
      <c r="O446" s="259"/>
      <c r="P446" s="259"/>
      <c r="Q446" s="259"/>
      <c r="R446" s="259"/>
      <c r="S446" s="259"/>
      <c r="T446" s="26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1" t="s">
        <v>136</v>
      </c>
      <c r="AU446" s="261" t="s">
        <v>83</v>
      </c>
      <c r="AV446" s="13" t="s">
        <v>81</v>
      </c>
      <c r="AW446" s="13" t="s">
        <v>30</v>
      </c>
      <c r="AX446" s="13" t="s">
        <v>73</v>
      </c>
      <c r="AY446" s="261" t="s">
        <v>128</v>
      </c>
    </row>
    <row r="447" s="14" customFormat="1">
      <c r="A447" s="14"/>
      <c r="B447" s="262"/>
      <c r="C447" s="263"/>
      <c r="D447" s="253" t="s">
        <v>136</v>
      </c>
      <c r="E447" s="264" t="s">
        <v>1</v>
      </c>
      <c r="F447" s="265" t="s">
        <v>81</v>
      </c>
      <c r="G447" s="263"/>
      <c r="H447" s="266">
        <v>1</v>
      </c>
      <c r="I447" s="267"/>
      <c r="J447" s="263"/>
      <c r="K447" s="263"/>
      <c r="L447" s="268"/>
      <c r="M447" s="269"/>
      <c r="N447" s="270"/>
      <c r="O447" s="270"/>
      <c r="P447" s="270"/>
      <c r="Q447" s="270"/>
      <c r="R447" s="270"/>
      <c r="S447" s="270"/>
      <c r="T447" s="27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72" t="s">
        <v>136</v>
      </c>
      <c r="AU447" s="272" t="s">
        <v>83</v>
      </c>
      <c r="AV447" s="14" t="s">
        <v>83</v>
      </c>
      <c r="AW447" s="14" t="s">
        <v>30</v>
      </c>
      <c r="AX447" s="14" t="s">
        <v>81</v>
      </c>
      <c r="AY447" s="272" t="s">
        <v>128</v>
      </c>
    </row>
    <row r="448" s="2" customFormat="1" ht="21.75" customHeight="1">
      <c r="A448" s="39"/>
      <c r="B448" s="40"/>
      <c r="C448" s="237" t="s">
        <v>460</v>
      </c>
      <c r="D448" s="237" t="s">
        <v>130</v>
      </c>
      <c r="E448" s="238" t="s">
        <v>461</v>
      </c>
      <c r="F448" s="239" t="s">
        <v>462</v>
      </c>
      <c r="G448" s="240" t="s">
        <v>408</v>
      </c>
      <c r="H448" s="241">
        <v>2</v>
      </c>
      <c r="I448" s="242"/>
      <c r="J448" s="243">
        <f>ROUND(I448*H448,2)</f>
        <v>0</v>
      </c>
      <c r="K448" s="244"/>
      <c r="L448" s="45"/>
      <c r="M448" s="245" t="s">
        <v>1</v>
      </c>
      <c r="N448" s="246" t="s">
        <v>38</v>
      </c>
      <c r="O448" s="92"/>
      <c r="P448" s="247">
        <f>O448*H448</f>
        <v>0</v>
      </c>
      <c r="Q448" s="247">
        <v>0.0054200000000000003</v>
      </c>
      <c r="R448" s="247">
        <f>Q448*H448</f>
        <v>0.010840000000000001</v>
      </c>
      <c r="S448" s="247">
        <v>0</v>
      </c>
      <c r="T448" s="248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9" t="s">
        <v>134</v>
      </c>
      <c r="AT448" s="249" t="s">
        <v>130</v>
      </c>
      <c r="AU448" s="249" t="s">
        <v>83</v>
      </c>
      <c r="AY448" s="18" t="s">
        <v>128</v>
      </c>
      <c r="BE448" s="250">
        <f>IF(N448="základní",J448,0)</f>
        <v>0</v>
      </c>
      <c r="BF448" s="250">
        <f>IF(N448="snížená",J448,0)</f>
        <v>0</v>
      </c>
      <c r="BG448" s="250">
        <f>IF(N448="zákl. přenesená",J448,0)</f>
        <v>0</v>
      </c>
      <c r="BH448" s="250">
        <f>IF(N448="sníž. přenesená",J448,0)</f>
        <v>0</v>
      </c>
      <c r="BI448" s="250">
        <f>IF(N448="nulová",J448,0)</f>
        <v>0</v>
      </c>
      <c r="BJ448" s="18" t="s">
        <v>81</v>
      </c>
      <c r="BK448" s="250">
        <f>ROUND(I448*H448,2)</f>
        <v>0</v>
      </c>
      <c r="BL448" s="18" t="s">
        <v>134</v>
      </c>
      <c r="BM448" s="249" t="s">
        <v>463</v>
      </c>
    </row>
    <row r="449" s="13" customFormat="1">
      <c r="A449" s="13"/>
      <c r="B449" s="251"/>
      <c r="C449" s="252"/>
      <c r="D449" s="253" t="s">
        <v>136</v>
      </c>
      <c r="E449" s="254" t="s">
        <v>1</v>
      </c>
      <c r="F449" s="255" t="s">
        <v>414</v>
      </c>
      <c r="G449" s="252"/>
      <c r="H449" s="254" t="s">
        <v>1</v>
      </c>
      <c r="I449" s="256"/>
      <c r="J449" s="252"/>
      <c r="K449" s="252"/>
      <c r="L449" s="257"/>
      <c r="M449" s="258"/>
      <c r="N449" s="259"/>
      <c r="O449" s="259"/>
      <c r="P449" s="259"/>
      <c r="Q449" s="259"/>
      <c r="R449" s="259"/>
      <c r="S449" s="259"/>
      <c r="T449" s="26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1" t="s">
        <v>136</v>
      </c>
      <c r="AU449" s="261" t="s">
        <v>83</v>
      </c>
      <c r="AV449" s="13" t="s">
        <v>81</v>
      </c>
      <c r="AW449" s="13" t="s">
        <v>30</v>
      </c>
      <c r="AX449" s="13" t="s">
        <v>73</v>
      </c>
      <c r="AY449" s="261" t="s">
        <v>128</v>
      </c>
    </row>
    <row r="450" s="13" customFormat="1">
      <c r="A450" s="13"/>
      <c r="B450" s="251"/>
      <c r="C450" s="252"/>
      <c r="D450" s="253" t="s">
        <v>136</v>
      </c>
      <c r="E450" s="254" t="s">
        <v>1</v>
      </c>
      <c r="F450" s="255" t="s">
        <v>415</v>
      </c>
      <c r="G450" s="252"/>
      <c r="H450" s="254" t="s">
        <v>1</v>
      </c>
      <c r="I450" s="256"/>
      <c r="J450" s="252"/>
      <c r="K450" s="252"/>
      <c r="L450" s="257"/>
      <c r="M450" s="258"/>
      <c r="N450" s="259"/>
      <c r="O450" s="259"/>
      <c r="P450" s="259"/>
      <c r="Q450" s="259"/>
      <c r="R450" s="259"/>
      <c r="S450" s="259"/>
      <c r="T450" s="26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61" t="s">
        <v>136</v>
      </c>
      <c r="AU450" s="261" t="s">
        <v>83</v>
      </c>
      <c r="AV450" s="13" t="s">
        <v>81</v>
      </c>
      <c r="AW450" s="13" t="s">
        <v>30</v>
      </c>
      <c r="AX450" s="13" t="s">
        <v>73</v>
      </c>
      <c r="AY450" s="261" t="s">
        <v>128</v>
      </c>
    </row>
    <row r="451" s="13" customFormat="1">
      <c r="A451" s="13"/>
      <c r="B451" s="251"/>
      <c r="C451" s="252"/>
      <c r="D451" s="253" t="s">
        <v>136</v>
      </c>
      <c r="E451" s="254" t="s">
        <v>1</v>
      </c>
      <c r="F451" s="255" t="s">
        <v>464</v>
      </c>
      <c r="G451" s="252"/>
      <c r="H451" s="254" t="s">
        <v>1</v>
      </c>
      <c r="I451" s="256"/>
      <c r="J451" s="252"/>
      <c r="K451" s="252"/>
      <c r="L451" s="257"/>
      <c r="M451" s="258"/>
      <c r="N451" s="259"/>
      <c r="O451" s="259"/>
      <c r="P451" s="259"/>
      <c r="Q451" s="259"/>
      <c r="R451" s="259"/>
      <c r="S451" s="259"/>
      <c r="T451" s="26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61" t="s">
        <v>136</v>
      </c>
      <c r="AU451" s="261" t="s">
        <v>83</v>
      </c>
      <c r="AV451" s="13" t="s">
        <v>81</v>
      </c>
      <c r="AW451" s="13" t="s">
        <v>30</v>
      </c>
      <c r="AX451" s="13" t="s">
        <v>73</v>
      </c>
      <c r="AY451" s="261" t="s">
        <v>128</v>
      </c>
    </row>
    <row r="452" s="14" customFormat="1">
      <c r="A452" s="14"/>
      <c r="B452" s="262"/>
      <c r="C452" s="263"/>
      <c r="D452" s="253" t="s">
        <v>136</v>
      </c>
      <c r="E452" s="264" t="s">
        <v>1</v>
      </c>
      <c r="F452" s="265" t="s">
        <v>83</v>
      </c>
      <c r="G452" s="263"/>
      <c r="H452" s="266">
        <v>2</v>
      </c>
      <c r="I452" s="267"/>
      <c r="J452" s="263"/>
      <c r="K452" s="263"/>
      <c r="L452" s="268"/>
      <c r="M452" s="269"/>
      <c r="N452" s="270"/>
      <c r="O452" s="270"/>
      <c r="P452" s="270"/>
      <c r="Q452" s="270"/>
      <c r="R452" s="270"/>
      <c r="S452" s="270"/>
      <c r="T452" s="27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72" t="s">
        <v>136</v>
      </c>
      <c r="AU452" s="272" t="s">
        <v>83</v>
      </c>
      <c r="AV452" s="14" t="s">
        <v>83</v>
      </c>
      <c r="AW452" s="14" t="s">
        <v>30</v>
      </c>
      <c r="AX452" s="14" t="s">
        <v>81</v>
      </c>
      <c r="AY452" s="272" t="s">
        <v>128</v>
      </c>
    </row>
    <row r="453" s="2" customFormat="1" ht="21.75" customHeight="1">
      <c r="A453" s="39"/>
      <c r="B453" s="40"/>
      <c r="C453" s="295" t="s">
        <v>343</v>
      </c>
      <c r="D453" s="295" t="s">
        <v>219</v>
      </c>
      <c r="E453" s="296" t="s">
        <v>465</v>
      </c>
      <c r="F453" s="297" t="s">
        <v>466</v>
      </c>
      <c r="G453" s="298" t="s">
        <v>408</v>
      </c>
      <c r="H453" s="299">
        <v>2</v>
      </c>
      <c r="I453" s="300"/>
      <c r="J453" s="301">
        <f>ROUND(I453*H453,2)</f>
        <v>0</v>
      </c>
      <c r="K453" s="302"/>
      <c r="L453" s="303"/>
      <c r="M453" s="304" t="s">
        <v>1</v>
      </c>
      <c r="N453" s="305" t="s">
        <v>38</v>
      </c>
      <c r="O453" s="92"/>
      <c r="P453" s="247">
        <f>O453*H453</f>
        <v>0</v>
      </c>
      <c r="Q453" s="247">
        <v>0.052999999999999998</v>
      </c>
      <c r="R453" s="247">
        <f>Q453*H453</f>
        <v>0.106</v>
      </c>
      <c r="S453" s="247">
        <v>0</v>
      </c>
      <c r="T453" s="248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9" t="s">
        <v>184</v>
      </c>
      <c r="AT453" s="249" t="s">
        <v>219</v>
      </c>
      <c r="AU453" s="249" t="s">
        <v>83</v>
      </c>
      <c r="AY453" s="18" t="s">
        <v>128</v>
      </c>
      <c r="BE453" s="250">
        <f>IF(N453="základní",J453,0)</f>
        <v>0</v>
      </c>
      <c r="BF453" s="250">
        <f>IF(N453="snížená",J453,0)</f>
        <v>0</v>
      </c>
      <c r="BG453" s="250">
        <f>IF(N453="zákl. přenesená",J453,0)</f>
        <v>0</v>
      </c>
      <c r="BH453" s="250">
        <f>IF(N453="sníž. přenesená",J453,0)</f>
        <v>0</v>
      </c>
      <c r="BI453" s="250">
        <f>IF(N453="nulová",J453,0)</f>
        <v>0</v>
      </c>
      <c r="BJ453" s="18" t="s">
        <v>81</v>
      </c>
      <c r="BK453" s="250">
        <f>ROUND(I453*H453,2)</f>
        <v>0</v>
      </c>
      <c r="BL453" s="18" t="s">
        <v>134</v>
      </c>
      <c r="BM453" s="249" t="s">
        <v>467</v>
      </c>
    </row>
    <row r="454" s="13" customFormat="1">
      <c r="A454" s="13"/>
      <c r="B454" s="251"/>
      <c r="C454" s="252"/>
      <c r="D454" s="253" t="s">
        <v>136</v>
      </c>
      <c r="E454" s="254" t="s">
        <v>1</v>
      </c>
      <c r="F454" s="255" t="s">
        <v>421</v>
      </c>
      <c r="G454" s="252"/>
      <c r="H454" s="254" t="s">
        <v>1</v>
      </c>
      <c r="I454" s="256"/>
      <c r="J454" s="252"/>
      <c r="K454" s="252"/>
      <c r="L454" s="257"/>
      <c r="M454" s="258"/>
      <c r="N454" s="259"/>
      <c r="O454" s="259"/>
      <c r="P454" s="259"/>
      <c r="Q454" s="259"/>
      <c r="R454" s="259"/>
      <c r="S454" s="259"/>
      <c r="T454" s="260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1" t="s">
        <v>136</v>
      </c>
      <c r="AU454" s="261" t="s">
        <v>83</v>
      </c>
      <c r="AV454" s="13" t="s">
        <v>81</v>
      </c>
      <c r="AW454" s="13" t="s">
        <v>30</v>
      </c>
      <c r="AX454" s="13" t="s">
        <v>73</v>
      </c>
      <c r="AY454" s="261" t="s">
        <v>128</v>
      </c>
    </row>
    <row r="455" s="13" customFormat="1">
      <c r="A455" s="13"/>
      <c r="B455" s="251"/>
      <c r="C455" s="252"/>
      <c r="D455" s="253" t="s">
        <v>136</v>
      </c>
      <c r="E455" s="254" t="s">
        <v>1</v>
      </c>
      <c r="F455" s="255" t="s">
        <v>422</v>
      </c>
      <c r="G455" s="252"/>
      <c r="H455" s="254" t="s">
        <v>1</v>
      </c>
      <c r="I455" s="256"/>
      <c r="J455" s="252"/>
      <c r="K455" s="252"/>
      <c r="L455" s="257"/>
      <c r="M455" s="258"/>
      <c r="N455" s="259"/>
      <c r="O455" s="259"/>
      <c r="P455" s="259"/>
      <c r="Q455" s="259"/>
      <c r="R455" s="259"/>
      <c r="S455" s="259"/>
      <c r="T455" s="260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61" t="s">
        <v>136</v>
      </c>
      <c r="AU455" s="261" t="s">
        <v>83</v>
      </c>
      <c r="AV455" s="13" t="s">
        <v>81</v>
      </c>
      <c r="AW455" s="13" t="s">
        <v>30</v>
      </c>
      <c r="AX455" s="13" t="s">
        <v>73</v>
      </c>
      <c r="AY455" s="261" t="s">
        <v>128</v>
      </c>
    </row>
    <row r="456" s="13" customFormat="1">
      <c r="A456" s="13"/>
      <c r="B456" s="251"/>
      <c r="C456" s="252"/>
      <c r="D456" s="253" t="s">
        <v>136</v>
      </c>
      <c r="E456" s="254" t="s">
        <v>1</v>
      </c>
      <c r="F456" s="255" t="s">
        <v>423</v>
      </c>
      <c r="G456" s="252"/>
      <c r="H456" s="254" t="s">
        <v>1</v>
      </c>
      <c r="I456" s="256"/>
      <c r="J456" s="252"/>
      <c r="K456" s="252"/>
      <c r="L456" s="257"/>
      <c r="M456" s="258"/>
      <c r="N456" s="259"/>
      <c r="O456" s="259"/>
      <c r="P456" s="259"/>
      <c r="Q456" s="259"/>
      <c r="R456" s="259"/>
      <c r="S456" s="259"/>
      <c r="T456" s="26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61" t="s">
        <v>136</v>
      </c>
      <c r="AU456" s="261" t="s">
        <v>83</v>
      </c>
      <c r="AV456" s="13" t="s">
        <v>81</v>
      </c>
      <c r="AW456" s="13" t="s">
        <v>30</v>
      </c>
      <c r="AX456" s="13" t="s">
        <v>73</v>
      </c>
      <c r="AY456" s="261" t="s">
        <v>128</v>
      </c>
    </row>
    <row r="457" s="13" customFormat="1">
      <c r="A457" s="13"/>
      <c r="B457" s="251"/>
      <c r="C457" s="252"/>
      <c r="D457" s="253" t="s">
        <v>136</v>
      </c>
      <c r="E457" s="254" t="s">
        <v>1</v>
      </c>
      <c r="F457" s="255" t="s">
        <v>414</v>
      </c>
      <c r="G457" s="252"/>
      <c r="H457" s="254" t="s">
        <v>1</v>
      </c>
      <c r="I457" s="256"/>
      <c r="J457" s="252"/>
      <c r="K457" s="252"/>
      <c r="L457" s="257"/>
      <c r="M457" s="258"/>
      <c r="N457" s="259"/>
      <c r="O457" s="259"/>
      <c r="P457" s="259"/>
      <c r="Q457" s="259"/>
      <c r="R457" s="259"/>
      <c r="S457" s="259"/>
      <c r="T457" s="26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61" t="s">
        <v>136</v>
      </c>
      <c r="AU457" s="261" t="s">
        <v>83</v>
      </c>
      <c r="AV457" s="13" t="s">
        <v>81</v>
      </c>
      <c r="AW457" s="13" t="s">
        <v>30</v>
      </c>
      <c r="AX457" s="13" t="s">
        <v>73</v>
      </c>
      <c r="AY457" s="261" t="s">
        <v>128</v>
      </c>
    </row>
    <row r="458" s="13" customFormat="1">
      <c r="A458" s="13"/>
      <c r="B458" s="251"/>
      <c r="C458" s="252"/>
      <c r="D458" s="253" t="s">
        <v>136</v>
      </c>
      <c r="E458" s="254" t="s">
        <v>1</v>
      </c>
      <c r="F458" s="255" t="s">
        <v>415</v>
      </c>
      <c r="G458" s="252"/>
      <c r="H458" s="254" t="s">
        <v>1</v>
      </c>
      <c r="I458" s="256"/>
      <c r="J458" s="252"/>
      <c r="K458" s="252"/>
      <c r="L458" s="257"/>
      <c r="M458" s="258"/>
      <c r="N458" s="259"/>
      <c r="O458" s="259"/>
      <c r="P458" s="259"/>
      <c r="Q458" s="259"/>
      <c r="R458" s="259"/>
      <c r="S458" s="259"/>
      <c r="T458" s="260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1" t="s">
        <v>136</v>
      </c>
      <c r="AU458" s="261" t="s">
        <v>83</v>
      </c>
      <c r="AV458" s="13" t="s">
        <v>81</v>
      </c>
      <c r="AW458" s="13" t="s">
        <v>30</v>
      </c>
      <c r="AX458" s="13" t="s">
        <v>73</v>
      </c>
      <c r="AY458" s="261" t="s">
        <v>128</v>
      </c>
    </row>
    <row r="459" s="13" customFormat="1">
      <c r="A459" s="13"/>
      <c r="B459" s="251"/>
      <c r="C459" s="252"/>
      <c r="D459" s="253" t="s">
        <v>136</v>
      </c>
      <c r="E459" s="254" t="s">
        <v>1</v>
      </c>
      <c r="F459" s="255" t="s">
        <v>464</v>
      </c>
      <c r="G459" s="252"/>
      <c r="H459" s="254" t="s">
        <v>1</v>
      </c>
      <c r="I459" s="256"/>
      <c r="J459" s="252"/>
      <c r="K459" s="252"/>
      <c r="L459" s="257"/>
      <c r="M459" s="258"/>
      <c r="N459" s="259"/>
      <c r="O459" s="259"/>
      <c r="P459" s="259"/>
      <c r="Q459" s="259"/>
      <c r="R459" s="259"/>
      <c r="S459" s="259"/>
      <c r="T459" s="260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61" t="s">
        <v>136</v>
      </c>
      <c r="AU459" s="261" t="s">
        <v>83</v>
      </c>
      <c r="AV459" s="13" t="s">
        <v>81</v>
      </c>
      <c r="AW459" s="13" t="s">
        <v>30</v>
      </c>
      <c r="AX459" s="13" t="s">
        <v>73</v>
      </c>
      <c r="AY459" s="261" t="s">
        <v>128</v>
      </c>
    </row>
    <row r="460" s="14" customFormat="1">
      <c r="A460" s="14"/>
      <c r="B460" s="262"/>
      <c r="C460" s="263"/>
      <c r="D460" s="253" t="s">
        <v>136</v>
      </c>
      <c r="E460" s="264" t="s">
        <v>1</v>
      </c>
      <c r="F460" s="265" t="s">
        <v>83</v>
      </c>
      <c r="G460" s="263"/>
      <c r="H460" s="266">
        <v>2</v>
      </c>
      <c r="I460" s="267"/>
      <c r="J460" s="263"/>
      <c r="K460" s="263"/>
      <c r="L460" s="268"/>
      <c r="M460" s="269"/>
      <c r="N460" s="270"/>
      <c r="O460" s="270"/>
      <c r="P460" s="270"/>
      <c r="Q460" s="270"/>
      <c r="R460" s="270"/>
      <c r="S460" s="270"/>
      <c r="T460" s="271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72" t="s">
        <v>136</v>
      </c>
      <c r="AU460" s="272" t="s">
        <v>83</v>
      </c>
      <c r="AV460" s="14" t="s">
        <v>83</v>
      </c>
      <c r="AW460" s="14" t="s">
        <v>30</v>
      </c>
      <c r="AX460" s="14" t="s">
        <v>81</v>
      </c>
      <c r="AY460" s="272" t="s">
        <v>128</v>
      </c>
    </row>
    <row r="461" s="2" customFormat="1" ht="21.75" customHeight="1">
      <c r="A461" s="39"/>
      <c r="B461" s="40"/>
      <c r="C461" s="237" t="s">
        <v>375</v>
      </c>
      <c r="D461" s="237" t="s">
        <v>130</v>
      </c>
      <c r="E461" s="238" t="s">
        <v>468</v>
      </c>
      <c r="F461" s="239" t="s">
        <v>469</v>
      </c>
      <c r="G461" s="240" t="s">
        <v>408</v>
      </c>
      <c r="H461" s="241">
        <v>1</v>
      </c>
      <c r="I461" s="242"/>
      <c r="J461" s="243">
        <f>ROUND(I461*H461,2)</f>
        <v>0</v>
      </c>
      <c r="K461" s="244"/>
      <c r="L461" s="45"/>
      <c r="M461" s="245" t="s">
        <v>1</v>
      </c>
      <c r="N461" s="246" t="s">
        <v>38</v>
      </c>
      <c r="O461" s="92"/>
      <c r="P461" s="247">
        <f>O461*H461</f>
        <v>0</v>
      </c>
      <c r="Q461" s="247">
        <v>0.0079600000000000001</v>
      </c>
      <c r="R461" s="247">
        <f>Q461*H461</f>
        <v>0.0079600000000000001</v>
      </c>
      <c r="S461" s="247">
        <v>0</v>
      </c>
      <c r="T461" s="248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9" t="s">
        <v>134</v>
      </c>
      <c r="AT461" s="249" t="s">
        <v>130</v>
      </c>
      <c r="AU461" s="249" t="s">
        <v>83</v>
      </c>
      <c r="AY461" s="18" t="s">
        <v>128</v>
      </c>
      <c r="BE461" s="250">
        <f>IF(N461="základní",J461,0)</f>
        <v>0</v>
      </c>
      <c r="BF461" s="250">
        <f>IF(N461="snížená",J461,0)</f>
        <v>0</v>
      </c>
      <c r="BG461" s="250">
        <f>IF(N461="zákl. přenesená",J461,0)</f>
        <v>0</v>
      </c>
      <c r="BH461" s="250">
        <f>IF(N461="sníž. přenesená",J461,0)</f>
        <v>0</v>
      </c>
      <c r="BI461" s="250">
        <f>IF(N461="nulová",J461,0)</f>
        <v>0</v>
      </c>
      <c r="BJ461" s="18" t="s">
        <v>81</v>
      </c>
      <c r="BK461" s="250">
        <f>ROUND(I461*H461,2)</f>
        <v>0</v>
      </c>
      <c r="BL461" s="18" t="s">
        <v>134</v>
      </c>
      <c r="BM461" s="249" t="s">
        <v>470</v>
      </c>
    </row>
    <row r="462" s="13" customFormat="1">
      <c r="A462" s="13"/>
      <c r="B462" s="251"/>
      <c r="C462" s="252"/>
      <c r="D462" s="253" t="s">
        <v>136</v>
      </c>
      <c r="E462" s="254" t="s">
        <v>1</v>
      </c>
      <c r="F462" s="255" t="s">
        <v>414</v>
      </c>
      <c r="G462" s="252"/>
      <c r="H462" s="254" t="s">
        <v>1</v>
      </c>
      <c r="I462" s="256"/>
      <c r="J462" s="252"/>
      <c r="K462" s="252"/>
      <c r="L462" s="257"/>
      <c r="M462" s="258"/>
      <c r="N462" s="259"/>
      <c r="O462" s="259"/>
      <c r="P462" s="259"/>
      <c r="Q462" s="259"/>
      <c r="R462" s="259"/>
      <c r="S462" s="259"/>
      <c r="T462" s="260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61" t="s">
        <v>136</v>
      </c>
      <c r="AU462" s="261" t="s">
        <v>83</v>
      </c>
      <c r="AV462" s="13" t="s">
        <v>81</v>
      </c>
      <c r="AW462" s="13" t="s">
        <v>30</v>
      </c>
      <c r="AX462" s="13" t="s">
        <v>73</v>
      </c>
      <c r="AY462" s="261" t="s">
        <v>128</v>
      </c>
    </row>
    <row r="463" s="13" customFormat="1">
      <c r="A463" s="13"/>
      <c r="B463" s="251"/>
      <c r="C463" s="252"/>
      <c r="D463" s="253" t="s">
        <v>136</v>
      </c>
      <c r="E463" s="254" t="s">
        <v>1</v>
      </c>
      <c r="F463" s="255" t="s">
        <v>415</v>
      </c>
      <c r="G463" s="252"/>
      <c r="H463" s="254" t="s">
        <v>1</v>
      </c>
      <c r="I463" s="256"/>
      <c r="J463" s="252"/>
      <c r="K463" s="252"/>
      <c r="L463" s="257"/>
      <c r="M463" s="258"/>
      <c r="N463" s="259"/>
      <c r="O463" s="259"/>
      <c r="P463" s="259"/>
      <c r="Q463" s="259"/>
      <c r="R463" s="259"/>
      <c r="S463" s="259"/>
      <c r="T463" s="26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61" t="s">
        <v>136</v>
      </c>
      <c r="AU463" s="261" t="s">
        <v>83</v>
      </c>
      <c r="AV463" s="13" t="s">
        <v>81</v>
      </c>
      <c r="AW463" s="13" t="s">
        <v>30</v>
      </c>
      <c r="AX463" s="13" t="s">
        <v>73</v>
      </c>
      <c r="AY463" s="261" t="s">
        <v>128</v>
      </c>
    </row>
    <row r="464" s="13" customFormat="1">
      <c r="A464" s="13"/>
      <c r="B464" s="251"/>
      <c r="C464" s="252"/>
      <c r="D464" s="253" t="s">
        <v>136</v>
      </c>
      <c r="E464" s="254" t="s">
        <v>1</v>
      </c>
      <c r="F464" s="255" t="s">
        <v>471</v>
      </c>
      <c r="G464" s="252"/>
      <c r="H464" s="254" t="s">
        <v>1</v>
      </c>
      <c r="I464" s="256"/>
      <c r="J464" s="252"/>
      <c r="K464" s="252"/>
      <c r="L464" s="257"/>
      <c r="M464" s="258"/>
      <c r="N464" s="259"/>
      <c r="O464" s="259"/>
      <c r="P464" s="259"/>
      <c r="Q464" s="259"/>
      <c r="R464" s="259"/>
      <c r="S464" s="259"/>
      <c r="T464" s="260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1" t="s">
        <v>136</v>
      </c>
      <c r="AU464" s="261" t="s">
        <v>83</v>
      </c>
      <c r="AV464" s="13" t="s">
        <v>81</v>
      </c>
      <c r="AW464" s="13" t="s">
        <v>30</v>
      </c>
      <c r="AX464" s="13" t="s">
        <v>73</v>
      </c>
      <c r="AY464" s="261" t="s">
        <v>128</v>
      </c>
    </row>
    <row r="465" s="14" customFormat="1">
      <c r="A465" s="14"/>
      <c r="B465" s="262"/>
      <c r="C465" s="263"/>
      <c r="D465" s="253" t="s">
        <v>136</v>
      </c>
      <c r="E465" s="264" t="s">
        <v>1</v>
      </c>
      <c r="F465" s="265" t="s">
        <v>81</v>
      </c>
      <c r="G465" s="263"/>
      <c r="H465" s="266">
        <v>1</v>
      </c>
      <c r="I465" s="267"/>
      <c r="J465" s="263"/>
      <c r="K465" s="263"/>
      <c r="L465" s="268"/>
      <c r="M465" s="269"/>
      <c r="N465" s="270"/>
      <c r="O465" s="270"/>
      <c r="P465" s="270"/>
      <c r="Q465" s="270"/>
      <c r="R465" s="270"/>
      <c r="S465" s="270"/>
      <c r="T465" s="271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72" t="s">
        <v>136</v>
      </c>
      <c r="AU465" s="272" t="s">
        <v>83</v>
      </c>
      <c r="AV465" s="14" t="s">
        <v>83</v>
      </c>
      <c r="AW465" s="14" t="s">
        <v>30</v>
      </c>
      <c r="AX465" s="14" t="s">
        <v>81</v>
      </c>
      <c r="AY465" s="272" t="s">
        <v>128</v>
      </c>
    </row>
    <row r="466" s="2" customFormat="1" ht="21.75" customHeight="1">
      <c r="A466" s="39"/>
      <c r="B466" s="40"/>
      <c r="C466" s="295" t="s">
        <v>472</v>
      </c>
      <c r="D466" s="295" t="s">
        <v>219</v>
      </c>
      <c r="E466" s="296" t="s">
        <v>473</v>
      </c>
      <c r="F466" s="297" t="s">
        <v>474</v>
      </c>
      <c r="G466" s="298" t="s">
        <v>408</v>
      </c>
      <c r="H466" s="299">
        <v>1</v>
      </c>
      <c r="I466" s="300"/>
      <c r="J466" s="301">
        <f>ROUND(I466*H466,2)</f>
        <v>0</v>
      </c>
      <c r="K466" s="302"/>
      <c r="L466" s="303"/>
      <c r="M466" s="304" t="s">
        <v>1</v>
      </c>
      <c r="N466" s="305" t="s">
        <v>38</v>
      </c>
      <c r="O466" s="92"/>
      <c r="P466" s="247">
        <f>O466*H466</f>
        <v>0</v>
      </c>
      <c r="Q466" s="247">
        <v>0.10100000000000001</v>
      </c>
      <c r="R466" s="247">
        <f>Q466*H466</f>
        <v>0.10100000000000001</v>
      </c>
      <c r="S466" s="247">
        <v>0</v>
      </c>
      <c r="T466" s="248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49" t="s">
        <v>184</v>
      </c>
      <c r="AT466" s="249" t="s">
        <v>219</v>
      </c>
      <c r="AU466" s="249" t="s">
        <v>83</v>
      </c>
      <c r="AY466" s="18" t="s">
        <v>128</v>
      </c>
      <c r="BE466" s="250">
        <f>IF(N466="základní",J466,0)</f>
        <v>0</v>
      </c>
      <c r="BF466" s="250">
        <f>IF(N466="snížená",J466,0)</f>
        <v>0</v>
      </c>
      <c r="BG466" s="250">
        <f>IF(N466="zákl. přenesená",J466,0)</f>
        <v>0</v>
      </c>
      <c r="BH466" s="250">
        <f>IF(N466="sníž. přenesená",J466,0)</f>
        <v>0</v>
      </c>
      <c r="BI466" s="250">
        <f>IF(N466="nulová",J466,0)</f>
        <v>0</v>
      </c>
      <c r="BJ466" s="18" t="s">
        <v>81</v>
      </c>
      <c r="BK466" s="250">
        <f>ROUND(I466*H466,2)</f>
        <v>0</v>
      </c>
      <c r="BL466" s="18" t="s">
        <v>134</v>
      </c>
      <c r="BM466" s="249" t="s">
        <v>475</v>
      </c>
    </row>
    <row r="467" s="13" customFormat="1">
      <c r="A467" s="13"/>
      <c r="B467" s="251"/>
      <c r="C467" s="252"/>
      <c r="D467" s="253" t="s">
        <v>136</v>
      </c>
      <c r="E467" s="254" t="s">
        <v>1</v>
      </c>
      <c r="F467" s="255" t="s">
        <v>421</v>
      </c>
      <c r="G467" s="252"/>
      <c r="H467" s="254" t="s">
        <v>1</v>
      </c>
      <c r="I467" s="256"/>
      <c r="J467" s="252"/>
      <c r="K467" s="252"/>
      <c r="L467" s="257"/>
      <c r="M467" s="258"/>
      <c r="N467" s="259"/>
      <c r="O467" s="259"/>
      <c r="P467" s="259"/>
      <c r="Q467" s="259"/>
      <c r="R467" s="259"/>
      <c r="S467" s="259"/>
      <c r="T467" s="26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61" t="s">
        <v>136</v>
      </c>
      <c r="AU467" s="261" t="s">
        <v>83</v>
      </c>
      <c r="AV467" s="13" t="s">
        <v>81</v>
      </c>
      <c r="AW467" s="13" t="s">
        <v>30</v>
      </c>
      <c r="AX467" s="13" t="s">
        <v>73</v>
      </c>
      <c r="AY467" s="261" t="s">
        <v>128</v>
      </c>
    </row>
    <row r="468" s="13" customFormat="1">
      <c r="A468" s="13"/>
      <c r="B468" s="251"/>
      <c r="C468" s="252"/>
      <c r="D468" s="253" t="s">
        <v>136</v>
      </c>
      <c r="E468" s="254" t="s">
        <v>1</v>
      </c>
      <c r="F468" s="255" t="s">
        <v>422</v>
      </c>
      <c r="G468" s="252"/>
      <c r="H468" s="254" t="s">
        <v>1</v>
      </c>
      <c r="I468" s="256"/>
      <c r="J468" s="252"/>
      <c r="K468" s="252"/>
      <c r="L468" s="257"/>
      <c r="M468" s="258"/>
      <c r="N468" s="259"/>
      <c r="O468" s="259"/>
      <c r="P468" s="259"/>
      <c r="Q468" s="259"/>
      <c r="R468" s="259"/>
      <c r="S468" s="259"/>
      <c r="T468" s="260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1" t="s">
        <v>136</v>
      </c>
      <c r="AU468" s="261" t="s">
        <v>83</v>
      </c>
      <c r="AV468" s="13" t="s">
        <v>81</v>
      </c>
      <c r="AW468" s="13" t="s">
        <v>30</v>
      </c>
      <c r="AX468" s="13" t="s">
        <v>73</v>
      </c>
      <c r="AY468" s="261" t="s">
        <v>128</v>
      </c>
    </row>
    <row r="469" s="13" customFormat="1">
      <c r="A469" s="13"/>
      <c r="B469" s="251"/>
      <c r="C469" s="252"/>
      <c r="D469" s="253" t="s">
        <v>136</v>
      </c>
      <c r="E469" s="254" t="s">
        <v>1</v>
      </c>
      <c r="F469" s="255" t="s">
        <v>423</v>
      </c>
      <c r="G469" s="252"/>
      <c r="H469" s="254" t="s">
        <v>1</v>
      </c>
      <c r="I469" s="256"/>
      <c r="J469" s="252"/>
      <c r="K469" s="252"/>
      <c r="L469" s="257"/>
      <c r="M469" s="258"/>
      <c r="N469" s="259"/>
      <c r="O469" s="259"/>
      <c r="P469" s="259"/>
      <c r="Q469" s="259"/>
      <c r="R469" s="259"/>
      <c r="S469" s="259"/>
      <c r="T469" s="260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1" t="s">
        <v>136</v>
      </c>
      <c r="AU469" s="261" t="s">
        <v>83</v>
      </c>
      <c r="AV469" s="13" t="s">
        <v>81</v>
      </c>
      <c r="AW469" s="13" t="s">
        <v>30</v>
      </c>
      <c r="AX469" s="13" t="s">
        <v>73</v>
      </c>
      <c r="AY469" s="261" t="s">
        <v>128</v>
      </c>
    </row>
    <row r="470" s="13" customFormat="1">
      <c r="A470" s="13"/>
      <c r="B470" s="251"/>
      <c r="C470" s="252"/>
      <c r="D470" s="253" t="s">
        <v>136</v>
      </c>
      <c r="E470" s="254" t="s">
        <v>1</v>
      </c>
      <c r="F470" s="255" t="s">
        <v>414</v>
      </c>
      <c r="G470" s="252"/>
      <c r="H470" s="254" t="s">
        <v>1</v>
      </c>
      <c r="I470" s="256"/>
      <c r="J470" s="252"/>
      <c r="K470" s="252"/>
      <c r="L470" s="257"/>
      <c r="M470" s="258"/>
      <c r="N470" s="259"/>
      <c r="O470" s="259"/>
      <c r="P470" s="259"/>
      <c r="Q470" s="259"/>
      <c r="R470" s="259"/>
      <c r="S470" s="259"/>
      <c r="T470" s="260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61" t="s">
        <v>136</v>
      </c>
      <c r="AU470" s="261" t="s">
        <v>83</v>
      </c>
      <c r="AV470" s="13" t="s">
        <v>81</v>
      </c>
      <c r="AW470" s="13" t="s">
        <v>30</v>
      </c>
      <c r="AX470" s="13" t="s">
        <v>73</v>
      </c>
      <c r="AY470" s="261" t="s">
        <v>128</v>
      </c>
    </row>
    <row r="471" s="13" customFormat="1">
      <c r="A471" s="13"/>
      <c r="B471" s="251"/>
      <c r="C471" s="252"/>
      <c r="D471" s="253" t="s">
        <v>136</v>
      </c>
      <c r="E471" s="254" t="s">
        <v>1</v>
      </c>
      <c r="F471" s="255" t="s">
        <v>415</v>
      </c>
      <c r="G471" s="252"/>
      <c r="H471" s="254" t="s">
        <v>1</v>
      </c>
      <c r="I471" s="256"/>
      <c r="J471" s="252"/>
      <c r="K471" s="252"/>
      <c r="L471" s="257"/>
      <c r="M471" s="258"/>
      <c r="N471" s="259"/>
      <c r="O471" s="259"/>
      <c r="P471" s="259"/>
      <c r="Q471" s="259"/>
      <c r="R471" s="259"/>
      <c r="S471" s="259"/>
      <c r="T471" s="26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61" t="s">
        <v>136</v>
      </c>
      <c r="AU471" s="261" t="s">
        <v>83</v>
      </c>
      <c r="AV471" s="13" t="s">
        <v>81</v>
      </c>
      <c r="AW471" s="13" t="s">
        <v>30</v>
      </c>
      <c r="AX471" s="13" t="s">
        <v>73</v>
      </c>
      <c r="AY471" s="261" t="s">
        <v>128</v>
      </c>
    </row>
    <row r="472" s="13" customFormat="1">
      <c r="A472" s="13"/>
      <c r="B472" s="251"/>
      <c r="C472" s="252"/>
      <c r="D472" s="253" t="s">
        <v>136</v>
      </c>
      <c r="E472" s="254" t="s">
        <v>1</v>
      </c>
      <c r="F472" s="255" t="s">
        <v>471</v>
      </c>
      <c r="G472" s="252"/>
      <c r="H472" s="254" t="s">
        <v>1</v>
      </c>
      <c r="I472" s="256"/>
      <c r="J472" s="252"/>
      <c r="K472" s="252"/>
      <c r="L472" s="257"/>
      <c r="M472" s="258"/>
      <c r="N472" s="259"/>
      <c r="O472" s="259"/>
      <c r="P472" s="259"/>
      <c r="Q472" s="259"/>
      <c r="R472" s="259"/>
      <c r="S472" s="259"/>
      <c r="T472" s="260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1" t="s">
        <v>136</v>
      </c>
      <c r="AU472" s="261" t="s">
        <v>83</v>
      </c>
      <c r="AV472" s="13" t="s">
        <v>81</v>
      </c>
      <c r="AW472" s="13" t="s">
        <v>30</v>
      </c>
      <c r="AX472" s="13" t="s">
        <v>73</v>
      </c>
      <c r="AY472" s="261" t="s">
        <v>128</v>
      </c>
    </row>
    <row r="473" s="14" customFormat="1">
      <c r="A473" s="14"/>
      <c r="B473" s="262"/>
      <c r="C473" s="263"/>
      <c r="D473" s="253" t="s">
        <v>136</v>
      </c>
      <c r="E473" s="264" t="s">
        <v>1</v>
      </c>
      <c r="F473" s="265" t="s">
        <v>81</v>
      </c>
      <c r="G473" s="263"/>
      <c r="H473" s="266">
        <v>1</v>
      </c>
      <c r="I473" s="267"/>
      <c r="J473" s="263"/>
      <c r="K473" s="263"/>
      <c r="L473" s="268"/>
      <c r="M473" s="269"/>
      <c r="N473" s="270"/>
      <c r="O473" s="270"/>
      <c r="P473" s="270"/>
      <c r="Q473" s="270"/>
      <c r="R473" s="270"/>
      <c r="S473" s="270"/>
      <c r="T473" s="271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72" t="s">
        <v>136</v>
      </c>
      <c r="AU473" s="272" t="s">
        <v>83</v>
      </c>
      <c r="AV473" s="14" t="s">
        <v>83</v>
      </c>
      <c r="AW473" s="14" t="s">
        <v>30</v>
      </c>
      <c r="AX473" s="14" t="s">
        <v>81</v>
      </c>
      <c r="AY473" s="272" t="s">
        <v>128</v>
      </c>
    </row>
    <row r="474" s="2" customFormat="1" ht="21.75" customHeight="1">
      <c r="A474" s="39"/>
      <c r="B474" s="40"/>
      <c r="C474" s="237" t="s">
        <v>476</v>
      </c>
      <c r="D474" s="237" t="s">
        <v>130</v>
      </c>
      <c r="E474" s="238" t="s">
        <v>477</v>
      </c>
      <c r="F474" s="239" t="s">
        <v>478</v>
      </c>
      <c r="G474" s="240" t="s">
        <v>408</v>
      </c>
      <c r="H474" s="241">
        <v>1</v>
      </c>
      <c r="I474" s="242"/>
      <c r="J474" s="243">
        <f>ROUND(I474*H474,2)</f>
        <v>0</v>
      </c>
      <c r="K474" s="244"/>
      <c r="L474" s="45"/>
      <c r="M474" s="245" t="s">
        <v>1</v>
      </c>
      <c r="N474" s="246" t="s">
        <v>38</v>
      </c>
      <c r="O474" s="92"/>
      <c r="P474" s="247">
        <f>O474*H474</f>
        <v>0</v>
      </c>
      <c r="Q474" s="247">
        <v>0.0038</v>
      </c>
      <c r="R474" s="247">
        <f>Q474*H474</f>
        <v>0.0038</v>
      </c>
      <c r="S474" s="247">
        <v>0</v>
      </c>
      <c r="T474" s="248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9" t="s">
        <v>134</v>
      </c>
      <c r="AT474" s="249" t="s">
        <v>130</v>
      </c>
      <c r="AU474" s="249" t="s">
        <v>83</v>
      </c>
      <c r="AY474" s="18" t="s">
        <v>128</v>
      </c>
      <c r="BE474" s="250">
        <f>IF(N474="základní",J474,0)</f>
        <v>0</v>
      </c>
      <c r="BF474" s="250">
        <f>IF(N474="snížená",J474,0)</f>
        <v>0</v>
      </c>
      <c r="BG474" s="250">
        <f>IF(N474="zákl. přenesená",J474,0)</f>
        <v>0</v>
      </c>
      <c r="BH474" s="250">
        <f>IF(N474="sníž. přenesená",J474,0)</f>
        <v>0</v>
      </c>
      <c r="BI474" s="250">
        <f>IF(N474="nulová",J474,0)</f>
        <v>0</v>
      </c>
      <c r="BJ474" s="18" t="s">
        <v>81</v>
      </c>
      <c r="BK474" s="250">
        <f>ROUND(I474*H474,2)</f>
        <v>0</v>
      </c>
      <c r="BL474" s="18" t="s">
        <v>134</v>
      </c>
      <c r="BM474" s="249" t="s">
        <v>479</v>
      </c>
    </row>
    <row r="475" s="13" customFormat="1">
      <c r="A475" s="13"/>
      <c r="B475" s="251"/>
      <c r="C475" s="252"/>
      <c r="D475" s="253" t="s">
        <v>136</v>
      </c>
      <c r="E475" s="254" t="s">
        <v>1</v>
      </c>
      <c r="F475" s="255" t="s">
        <v>414</v>
      </c>
      <c r="G475" s="252"/>
      <c r="H475" s="254" t="s">
        <v>1</v>
      </c>
      <c r="I475" s="256"/>
      <c r="J475" s="252"/>
      <c r="K475" s="252"/>
      <c r="L475" s="257"/>
      <c r="M475" s="258"/>
      <c r="N475" s="259"/>
      <c r="O475" s="259"/>
      <c r="P475" s="259"/>
      <c r="Q475" s="259"/>
      <c r="R475" s="259"/>
      <c r="S475" s="259"/>
      <c r="T475" s="26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1" t="s">
        <v>136</v>
      </c>
      <c r="AU475" s="261" t="s">
        <v>83</v>
      </c>
      <c r="AV475" s="13" t="s">
        <v>81</v>
      </c>
      <c r="AW475" s="13" t="s">
        <v>30</v>
      </c>
      <c r="AX475" s="13" t="s">
        <v>73</v>
      </c>
      <c r="AY475" s="261" t="s">
        <v>128</v>
      </c>
    </row>
    <row r="476" s="13" customFormat="1">
      <c r="A476" s="13"/>
      <c r="B476" s="251"/>
      <c r="C476" s="252"/>
      <c r="D476" s="253" t="s">
        <v>136</v>
      </c>
      <c r="E476" s="254" t="s">
        <v>1</v>
      </c>
      <c r="F476" s="255" t="s">
        <v>415</v>
      </c>
      <c r="G476" s="252"/>
      <c r="H476" s="254" t="s">
        <v>1</v>
      </c>
      <c r="I476" s="256"/>
      <c r="J476" s="252"/>
      <c r="K476" s="252"/>
      <c r="L476" s="257"/>
      <c r="M476" s="258"/>
      <c r="N476" s="259"/>
      <c r="O476" s="259"/>
      <c r="P476" s="259"/>
      <c r="Q476" s="259"/>
      <c r="R476" s="259"/>
      <c r="S476" s="259"/>
      <c r="T476" s="26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1" t="s">
        <v>136</v>
      </c>
      <c r="AU476" s="261" t="s">
        <v>83</v>
      </c>
      <c r="AV476" s="13" t="s">
        <v>81</v>
      </c>
      <c r="AW476" s="13" t="s">
        <v>30</v>
      </c>
      <c r="AX476" s="13" t="s">
        <v>73</v>
      </c>
      <c r="AY476" s="261" t="s">
        <v>128</v>
      </c>
    </row>
    <row r="477" s="13" customFormat="1">
      <c r="A477" s="13"/>
      <c r="B477" s="251"/>
      <c r="C477" s="252"/>
      <c r="D477" s="253" t="s">
        <v>136</v>
      </c>
      <c r="E477" s="254" t="s">
        <v>1</v>
      </c>
      <c r="F477" s="255" t="s">
        <v>480</v>
      </c>
      <c r="G477" s="252"/>
      <c r="H477" s="254" t="s">
        <v>1</v>
      </c>
      <c r="I477" s="256"/>
      <c r="J477" s="252"/>
      <c r="K477" s="252"/>
      <c r="L477" s="257"/>
      <c r="M477" s="258"/>
      <c r="N477" s="259"/>
      <c r="O477" s="259"/>
      <c r="P477" s="259"/>
      <c r="Q477" s="259"/>
      <c r="R477" s="259"/>
      <c r="S477" s="259"/>
      <c r="T477" s="260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61" t="s">
        <v>136</v>
      </c>
      <c r="AU477" s="261" t="s">
        <v>83</v>
      </c>
      <c r="AV477" s="13" t="s">
        <v>81</v>
      </c>
      <c r="AW477" s="13" t="s">
        <v>30</v>
      </c>
      <c r="AX477" s="13" t="s">
        <v>73</v>
      </c>
      <c r="AY477" s="261" t="s">
        <v>128</v>
      </c>
    </row>
    <row r="478" s="14" customFormat="1">
      <c r="A478" s="14"/>
      <c r="B478" s="262"/>
      <c r="C478" s="263"/>
      <c r="D478" s="253" t="s">
        <v>136</v>
      </c>
      <c r="E478" s="264" t="s">
        <v>1</v>
      </c>
      <c r="F478" s="265" t="s">
        <v>81</v>
      </c>
      <c r="G478" s="263"/>
      <c r="H478" s="266">
        <v>1</v>
      </c>
      <c r="I478" s="267"/>
      <c r="J478" s="263"/>
      <c r="K478" s="263"/>
      <c r="L478" s="268"/>
      <c r="M478" s="269"/>
      <c r="N478" s="270"/>
      <c r="O478" s="270"/>
      <c r="P478" s="270"/>
      <c r="Q478" s="270"/>
      <c r="R478" s="270"/>
      <c r="S478" s="270"/>
      <c r="T478" s="27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72" t="s">
        <v>136</v>
      </c>
      <c r="AU478" s="272" t="s">
        <v>83</v>
      </c>
      <c r="AV478" s="14" t="s">
        <v>83</v>
      </c>
      <c r="AW478" s="14" t="s">
        <v>30</v>
      </c>
      <c r="AX478" s="14" t="s">
        <v>81</v>
      </c>
      <c r="AY478" s="272" t="s">
        <v>128</v>
      </c>
    </row>
    <row r="479" s="2" customFormat="1" ht="21.75" customHeight="1">
      <c r="A479" s="39"/>
      <c r="B479" s="40"/>
      <c r="C479" s="295" t="s">
        <v>481</v>
      </c>
      <c r="D479" s="295" t="s">
        <v>219</v>
      </c>
      <c r="E479" s="296" t="s">
        <v>482</v>
      </c>
      <c r="F479" s="297" t="s">
        <v>483</v>
      </c>
      <c r="G479" s="298" t="s">
        <v>408</v>
      </c>
      <c r="H479" s="299">
        <v>1</v>
      </c>
      <c r="I479" s="300"/>
      <c r="J479" s="301">
        <f>ROUND(I479*H479,2)</f>
        <v>0</v>
      </c>
      <c r="K479" s="302"/>
      <c r="L479" s="303"/>
      <c r="M479" s="304" t="s">
        <v>1</v>
      </c>
      <c r="N479" s="305" t="s">
        <v>38</v>
      </c>
      <c r="O479" s="92"/>
      <c r="P479" s="247">
        <f>O479*H479</f>
        <v>0</v>
      </c>
      <c r="Q479" s="247">
        <v>0.0276</v>
      </c>
      <c r="R479" s="247">
        <f>Q479*H479</f>
        <v>0.0276</v>
      </c>
      <c r="S479" s="247">
        <v>0</v>
      </c>
      <c r="T479" s="248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49" t="s">
        <v>184</v>
      </c>
      <c r="AT479" s="249" t="s">
        <v>219</v>
      </c>
      <c r="AU479" s="249" t="s">
        <v>83</v>
      </c>
      <c r="AY479" s="18" t="s">
        <v>128</v>
      </c>
      <c r="BE479" s="250">
        <f>IF(N479="základní",J479,0)</f>
        <v>0</v>
      </c>
      <c r="BF479" s="250">
        <f>IF(N479="snížená",J479,0)</f>
        <v>0</v>
      </c>
      <c r="BG479" s="250">
        <f>IF(N479="zákl. přenesená",J479,0)</f>
        <v>0</v>
      </c>
      <c r="BH479" s="250">
        <f>IF(N479="sníž. přenesená",J479,0)</f>
        <v>0</v>
      </c>
      <c r="BI479" s="250">
        <f>IF(N479="nulová",J479,0)</f>
        <v>0</v>
      </c>
      <c r="BJ479" s="18" t="s">
        <v>81</v>
      </c>
      <c r="BK479" s="250">
        <f>ROUND(I479*H479,2)</f>
        <v>0</v>
      </c>
      <c r="BL479" s="18" t="s">
        <v>134</v>
      </c>
      <c r="BM479" s="249" t="s">
        <v>484</v>
      </c>
    </row>
    <row r="480" s="13" customFormat="1">
      <c r="A480" s="13"/>
      <c r="B480" s="251"/>
      <c r="C480" s="252"/>
      <c r="D480" s="253" t="s">
        <v>136</v>
      </c>
      <c r="E480" s="254" t="s">
        <v>1</v>
      </c>
      <c r="F480" s="255" t="s">
        <v>421</v>
      </c>
      <c r="G480" s="252"/>
      <c r="H480" s="254" t="s">
        <v>1</v>
      </c>
      <c r="I480" s="256"/>
      <c r="J480" s="252"/>
      <c r="K480" s="252"/>
      <c r="L480" s="257"/>
      <c r="M480" s="258"/>
      <c r="N480" s="259"/>
      <c r="O480" s="259"/>
      <c r="P480" s="259"/>
      <c r="Q480" s="259"/>
      <c r="R480" s="259"/>
      <c r="S480" s="259"/>
      <c r="T480" s="260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1" t="s">
        <v>136</v>
      </c>
      <c r="AU480" s="261" t="s">
        <v>83</v>
      </c>
      <c r="AV480" s="13" t="s">
        <v>81</v>
      </c>
      <c r="AW480" s="13" t="s">
        <v>30</v>
      </c>
      <c r="AX480" s="13" t="s">
        <v>73</v>
      </c>
      <c r="AY480" s="261" t="s">
        <v>128</v>
      </c>
    </row>
    <row r="481" s="13" customFormat="1">
      <c r="A481" s="13"/>
      <c r="B481" s="251"/>
      <c r="C481" s="252"/>
      <c r="D481" s="253" t="s">
        <v>136</v>
      </c>
      <c r="E481" s="254" t="s">
        <v>1</v>
      </c>
      <c r="F481" s="255" t="s">
        <v>422</v>
      </c>
      <c r="G481" s="252"/>
      <c r="H481" s="254" t="s">
        <v>1</v>
      </c>
      <c r="I481" s="256"/>
      <c r="J481" s="252"/>
      <c r="K481" s="252"/>
      <c r="L481" s="257"/>
      <c r="M481" s="258"/>
      <c r="N481" s="259"/>
      <c r="O481" s="259"/>
      <c r="P481" s="259"/>
      <c r="Q481" s="259"/>
      <c r="R481" s="259"/>
      <c r="S481" s="259"/>
      <c r="T481" s="260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61" t="s">
        <v>136</v>
      </c>
      <c r="AU481" s="261" t="s">
        <v>83</v>
      </c>
      <c r="AV481" s="13" t="s">
        <v>81</v>
      </c>
      <c r="AW481" s="13" t="s">
        <v>30</v>
      </c>
      <c r="AX481" s="13" t="s">
        <v>73</v>
      </c>
      <c r="AY481" s="261" t="s">
        <v>128</v>
      </c>
    </row>
    <row r="482" s="13" customFormat="1">
      <c r="A482" s="13"/>
      <c r="B482" s="251"/>
      <c r="C482" s="252"/>
      <c r="D482" s="253" t="s">
        <v>136</v>
      </c>
      <c r="E482" s="254" t="s">
        <v>1</v>
      </c>
      <c r="F482" s="255" t="s">
        <v>423</v>
      </c>
      <c r="G482" s="252"/>
      <c r="H482" s="254" t="s">
        <v>1</v>
      </c>
      <c r="I482" s="256"/>
      <c r="J482" s="252"/>
      <c r="K482" s="252"/>
      <c r="L482" s="257"/>
      <c r="M482" s="258"/>
      <c r="N482" s="259"/>
      <c r="O482" s="259"/>
      <c r="P482" s="259"/>
      <c r="Q482" s="259"/>
      <c r="R482" s="259"/>
      <c r="S482" s="259"/>
      <c r="T482" s="260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61" t="s">
        <v>136</v>
      </c>
      <c r="AU482" s="261" t="s">
        <v>83</v>
      </c>
      <c r="AV482" s="13" t="s">
        <v>81</v>
      </c>
      <c r="AW482" s="13" t="s">
        <v>30</v>
      </c>
      <c r="AX482" s="13" t="s">
        <v>73</v>
      </c>
      <c r="AY482" s="261" t="s">
        <v>128</v>
      </c>
    </row>
    <row r="483" s="13" customFormat="1">
      <c r="A483" s="13"/>
      <c r="B483" s="251"/>
      <c r="C483" s="252"/>
      <c r="D483" s="253" t="s">
        <v>136</v>
      </c>
      <c r="E483" s="254" t="s">
        <v>1</v>
      </c>
      <c r="F483" s="255" t="s">
        <v>414</v>
      </c>
      <c r="G483" s="252"/>
      <c r="H483" s="254" t="s">
        <v>1</v>
      </c>
      <c r="I483" s="256"/>
      <c r="J483" s="252"/>
      <c r="K483" s="252"/>
      <c r="L483" s="257"/>
      <c r="M483" s="258"/>
      <c r="N483" s="259"/>
      <c r="O483" s="259"/>
      <c r="P483" s="259"/>
      <c r="Q483" s="259"/>
      <c r="R483" s="259"/>
      <c r="S483" s="259"/>
      <c r="T483" s="26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61" t="s">
        <v>136</v>
      </c>
      <c r="AU483" s="261" t="s">
        <v>83</v>
      </c>
      <c r="AV483" s="13" t="s">
        <v>81</v>
      </c>
      <c r="AW483" s="13" t="s">
        <v>30</v>
      </c>
      <c r="AX483" s="13" t="s">
        <v>73</v>
      </c>
      <c r="AY483" s="261" t="s">
        <v>128</v>
      </c>
    </row>
    <row r="484" s="13" customFormat="1">
      <c r="A484" s="13"/>
      <c r="B484" s="251"/>
      <c r="C484" s="252"/>
      <c r="D484" s="253" t="s">
        <v>136</v>
      </c>
      <c r="E484" s="254" t="s">
        <v>1</v>
      </c>
      <c r="F484" s="255" t="s">
        <v>415</v>
      </c>
      <c r="G484" s="252"/>
      <c r="H484" s="254" t="s">
        <v>1</v>
      </c>
      <c r="I484" s="256"/>
      <c r="J484" s="252"/>
      <c r="K484" s="252"/>
      <c r="L484" s="257"/>
      <c r="M484" s="258"/>
      <c r="N484" s="259"/>
      <c r="O484" s="259"/>
      <c r="P484" s="259"/>
      <c r="Q484" s="259"/>
      <c r="R484" s="259"/>
      <c r="S484" s="259"/>
      <c r="T484" s="260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61" t="s">
        <v>136</v>
      </c>
      <c r="AU484" s="261" t="s">
        <v>83</v>
      </c>
      <c r="AV484" s="13" t="s">
        <v>81</v>
      </c>
      <c r="AW484" s="13" t="s">
        <v>30</v>
      </c>
      <c r="AX484" s="13" t="s">
        <v>73</v>
      </c>
      <c r="AY484" s="261" t="s">
        <v>128</v>
      </c>
    </row>
    <row r="485" s="13" customFormat="1">
      <c r="A485" s="13"/>
      <c r="B485" s="251"/>
      <c r="C485" s="252"/>
      <c r="D485" s="253" t="s">
        <v>136</v>
      </c>
      <c r="E485" s="254" t="s">
        <v>1</v>
      </c>
      <c r="F485" s="255" t="s">
        <v>480</v>
      </c>
      <c r="G485" s="252"/>
      <c r="H485" s="254" t="s">
        <v>1</v>
      </c>
      <c r="I485" s="256"/>
      <c r="J485" s="252"/>
      <c r="K485" s="252"/>
      <c r="L485" s="257"/>
      <c r="M485" s="258"/>
      <c r="N485" s="259"/>
      <c r="O485" s="259"/>
      <c r="P485" s="259"/>
      <c r="Q485" s="259"/>
      <c r="R485" s="259"/>
      <c r="S485" s="259"/>
      <c r="T485" s="26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61" t="s">
        <v>136</v>
      </c>
      <c r="AU485" s="261" t="s">
        <v>83</v>
      </c>
      <c r="AV485" s="13" t="s">
        <v>81</v>
      </c>
      <c r="AW485" s="13" t="s">
        <v>30</v>
      </c>
      <c r="AX485" s="13" t="s">
        <v>73</v>
      </c>
      <c r="AY485" s="261" t="s">
        <v>128</v>
      </c>
    </row>
    <row r="486" s="14" customFormat="1">
      <c r="A486" s="14"/>
      <c r="B486" s="262"/>
      <c r="C486" s="263"/>
      <c r="D486" s="253" t="s">
        <v>136</v>
      </c>
      <c r="E486" s="264" t="s">
        <v>1</v>
      </c>
      <c r="F486" s="265" t="s">
        <v>81</v>
      </c>
      <c r="G486" s="263"/>
      <c r="H486" s="266">
        <v>1</v>
      </c>
      <c r="I486" s="267"/>
      <c r="J486" s="263"/>
      <c r="K486" s="263"/>
      <c r="L486" s="268"/>
      <c r="M486" s="269"/>
      <c r="N486" s="270"/>
      <c r="O486" s="270"/>
      <c r="P486" s="270"/>
      <c r="Q486" s="270"/>
      <c r="R486" s="270"/>
      <c r="S486" s="270"/>
      <c r="T486" s="27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72" t="s">
        <v>136</v>
      </c>
      <c r="AU486" s="272" t="s">
        <v>83</v>
      </c>
      <c r="AV486" s="14" t="s">
        <v>83</v>
      </c>
      <c r="AW486" s="14" t="s">
        <v>30</v>
      </c>
      <c r="AX486" s="14" t="s">
        <v>81</v>
      </c>
      <c r="AY486" s="272" t="s">
        <v>128</v>
      </c>
    </row>
    <row r="487" s="2" customFormat="1" ht="16.5" customHeight="1">
      <c r="A487" s="39"/>
      <c r="B487" s="40"/>
      <c r="C487" s="237" t="s">
        <v>485</v>
      </c>
      <c r="D487" s="237" t="s">
        <v>130</v>
      </c>
      <c r="E487" s="238" t="s">
        <v>486</v>
      </c>
      <c r="F487" s="239" t="s">
        <v>487</v>
      </c>
      <c r="G487" s="240" t="s">
        <v>408</v>
      </c>
      <c r="H487" s="241">
        <v>4</v>
      </c>
      <c r="I487" s="242"/>
      <c r="J487" s="243">
        <f>ROUND(I487*H487,2)</f>
        <v>0</v>
      </c>
      <c r="K487" s="244"/>
      <c r="L487" s="45"/>
      <c r="M487" s="245" t="s">
        <v>1</v>
      </c>
      <c r="N487" s="246" t="s">
        <v>38</v>
      </c>
      <c r="O487" s="92"/>
      <c r="P487" s="247">
        <f>O487*H487</f>
        <v>0</v>
      </c>
      <c r="Q487" s="247">
        <v>0.0025999999999999999</v>
      </c>
      <c r="R487" s="247">
        <f>Q487*H487</f>
        <v>0.0104</v>
      </c>
      <c r="S487" s="247">
        <v>0</v>
      </c>
      <c r="T487" s="248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49" t="s">
        <v>134</v>
      </c>
      <c r="AT487" s="249" t="s">
        <v>130</v>
      </c>
      <c r="AU487" s="249" t="s">
        <v>83</v>
      </c>
      <c r="AY487" s="18" t="s">
        <v>128</v>
      </c>
      <c r="BE487" s="250">
        <f>IF(N487="základní",J487,0)</f>
        <v>0</v>
      </c>
      <c r="BF487" s="250">
        <f>IF(N487="snížená",J487,0)</f>
        <v>0</v>
      </c>
      <c r="BG487" s="250">
        <f>IF(N487="zákl. přenesená",J487,0)</f>
        <v>0</v>
      </c>
      <c r="BH487" s="250">
        <f>IF(N487="sníž. přenesená",J487,0)</f>
        <v>0</v>
      </c>
      <c r="BI487" s="250">
        <f>IF(N487="nulová",J487,0)</f>
        <v>0</v>
      </c>
      <c r="BJ487" s="18" t="s">
        <v>81</v>
      </c>
      <c r="BK487" s="250">
        <f>ROUND(I487*H487,2)</f>
        <v>0</v>
      </c>
      <c r="BL487" s="18" t="s">
        <v>134</v>
      </c>
      <c r="BM487" s="249" t="s">
        <v>488</v>
      </c>
    </row>
    <row r="488" s="13" customFormat="1">
      <c r="A488" s="13"/>
      <c r="B488" s="251"/>
      <c r="C488" s="252"/>
      <c r="D488" s="253" t="s">
        <v>136</v>
      </c>
      <c r="E488" s="254" t="s">
        <v>1</v>
      </c>
      <c r="F488" s="255" t="s">
        <v>421</v>
      </c>
      <c r="G488" s="252"/>
      <c r="H488" s="254" t="s">
        <v>1</v>
      </c>
      <c r="I488" s="256"/>
      <c r="J488" s="252"/>
      <c r="K488" s="252"/>
      <c r="L488" s="257"/>
      <c r="M488" s="258"/>
      <c r="N488" s="259"/>
      <c r="O488" s="259"/>
      <c r="P488" s="259"/>
      <c r="Q488" s="259"/>
      <c r="R488" s="259"/>
      <c r="S488" s="259"/>
      <c r="T488" s="260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61" t="s">
        <v>136</v>
      </c>
      <c r="AU488" s="261" t="s">
        <v>83</v>
      </c>
      <c r="AV488" s="13" t="s">
        <v>81</v>
      </c>
      <c r="AW488" s="13" t="s">
        <v>30</v>
      </c>
      <c r="AX488" s="13" t="s">
        <v>73</v>
      </c>
      <c r="AY488" s="261" t="s">
        <v>128</v>
      </c>
    </row>
    <row r="489" s="13" customFormat="1">
      <c r="A489" s="13"/>
      <c r="B489" s="251"/>
      <c r="C489" s="252"/>
      <c r="D489" s="253" t="s">
        <v>136</v>
      </c>
      <c r="E489" s="254" t="s">
        <v>1</v>
      </c>
      <c r="F489" s="255" t="s">
        <v>489</v>
      </c>
      <c r="G489" s="252"/>
      <c r="H489" s="254" t="s">
        <v>1</v>
      </c>
      <c r="I489" s="256"/>
      <c r="J489" s="252"/>
      <c r="K489" s="252"/>
      <c r="L489" s="257"/>
      <c r="M489" s="258"/>
      <c r="N489" s="259"/>
      <c r="O489" s="259"/>
      <c r="P489" s="259"/>
      <c r="Q489" s="259"/>
      <c r="R489" s="259"/>
      <c r="S489" s="259"/>
      <c r="T489" s="26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61" t="s">
        <v>136</v>
      </c>
      <c r="AU489" s="261" t="s">
        <v>83</v>
      </c>
      <c r="AV489" s="13" t="s">
        <v>81</v>
      </c>
      <c r="AW489" s="13" t="s">
        <v>30</v>
      </c>
      <c r="AX489" s="13" t="s">
        <v>73</v>
      </c>
      <c r="AY489" s="261" t="s">
        <v>128</v>
      </c>
    </row>
    <row r="490" s="13" customFormat="1">
      <c r="A490" s="13"/>
      <c r="B490" s="251"/>
      <c r="C490" s="252"/>
      <c r="D490" s="253" t="s">
        <v>136</v>
      </c>
      <c r="E490" s="254" t="s">
        <v>1</v>
      </c>
      <c r="F490" s="255" t="s">
        <v>490</v>
      </c>
      <c r="G490" s="252"/>
      <c r="H490" s="254" t="s">
        <v>1</v>
      </c>
      <c r="I490" s="256"/>
      <c r="J490" s="252"/>
      <c r="K490" s="252"/>
      <c r="L490" s="257"/>
      <c r="M490" s="258"/>
      <c r="N490" s="259"/>
      <c r="O490" s="259"/>
      <c r="P490" s="259"/>
      <c r="Q490" s="259"/>
      <c r="R490" s="259"/>
      <c r="S490" s="259"/>
      <c r="T490" s="260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1" t="s">
        <v>136</v>
      </c>
      <c r="AU490" s="261" t="s">
        <v>83</v>
      </c>
      <c r="AV490" s="13" t="s">
        <v>81</v>
      </c>
      <c r="AW490" s="13" t="s">
        <v>30</v>
      </c>
      <c r="AX490" s="13" t="s">
        <v>73</v>
      </c>
      <c r="AY490" s="261" t="s">
        <v>128</v>
      </c>
    </row>
    <row r="491" s="13" customFormat="1">
      <c r="A491" s="13"/>
      <c r="B491" s="251"/>
      <c r="C491" s="252"/>
      <c r="D491" s="253" t="s">
        <v>136</v>
      </c>
      <c r="E491" s="254" t="s">
        <v>1</v>
      </c>
      <c r="F491" s="255" t="s">
        <v>491</v>
      </c>
      <c r="G491" s="252"/>
      <c r="H491" s="254" t="s">
        <v>1</v>
      </c>
      <c r="I491" s="256"/>
      <c r="J491" s="252"/>
      <c r="K491" s="252"/>
      <c r="L491" s="257"/>
      <c r="M491" s="258"/>
      <c r="N491" s="259"/>
      <c r="O491" s="259"/>
      <c r="P491" s="259"/>
      <c r="Q491" s="259"/>
      <c r="R491" s="259"/>
      <c r="S491" s="259"/>
      <c r="T491" s="26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61" t="s">
        <v>136</v>
      </c>
      <c r="AU491" s="261" t="s">
        <v>83</v>
      </c>
      <c r="AV491" s="13" t="s">
        <v>81</v>
      </c>
      <c r="AW491" s="13" t="s">
        <v>30</v>
      </c>
      <c r="AX491" s="13" t="s">
        <v>73</v>
      </c>
      <c r="AY491" s="261" t="s">
        <v>128</v>
      </c>
    </row>
    <row r="492" s="13" customFormat="1">
      <c r="A492" s="13"/>
      <c r="B492" s="251"/>
      <c r="C492" s="252"/>
      <c r="D492" s="253" t="s">
        <v>136</v>
      </c>
      <c r="E492" s="254" t="s">
        <v>1</v>
      </c>
      <c r="F492" s="255" t="s">
        <v>492</v>
      </c>
      <c r="G492" s="252"/>
      <c r="H492" s="254" t="s">
        <v>1</v>
      </c>
      <c r="I492" s="256"/>
      <c r="J492" s="252"/>
      <c r="K492" s="252"/>
      <c r="L492" s="257"/>
      <c r="M492" s="258"/>
      <c r="N492" s="259"/>
      <c r="O492" s="259"/>
      <c r="P492" s="259"/>
      <c r="Q492" s="259"/>
      <c r="R492" s="259"/>
      <c r="S492" s="259"/>
      <c r="T492" s="26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61" t="s">
        <v>136</v>
      </c>
      <c r="AU492" s="261" t="s">
        <v>83</v>
      </c>
      <c r="AV492" s="13" t="s">
        <v>81</v>
      </c>
      <c r="AW492" s="13" t="s">
        <v>30</v>
      </c>
      <c r="AX492" s="13" t="s">
        <v>73</v>
      </c>
      <c r="AY492" s="261" t="s">
        <v>128</v>
      </c>
    </row>
    <row r="493" s="13" customFormat="1">
      <c r="A493" s="13"/>
      <c r="B493" s="251"/>
      <c r="C493" s="252"/>
      <c r="D493" s="253" t="s">
        <v>136</v>
      </c>
      <c r="E493" s="254" t="s">
        <v>1</v>
      </c>
      <c r="F493" s="255" t="s">
        <v>493</v>
      </c>
      <c r="G493" s="252"/>
      <c r="H493" s="254" t="s">
        <v>1</v>
      </c>
      <c r="I493" s="256"/>
      <c r="J493" s="252"/>
      <c r="K493" s="252"/>
      <c r="L493" s="257"/>
      <c r="M493" s="258"/>
      <c r="N493" s="259"/>
      <c r="O493" s="259"/>
      <c r="P493" s="259"/>
      <c r="Q493" s="259"/>
      <c r="R493" s="259"/>
      <c r="S493" s="259"/>
      <c r="T493" s="26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61" t="s">
        <v>136</v>
      </c>
      <c r="AU493" s="261" t="s">
        <v>83</v>
      </c>
      <c r="AV493" s="13" t="s">
        <v>81</v>
      </c>
      <c r="AW493" s="13" t="s">
        <v>30</v>
      </c>
      <c r="AX493" s="13" t="s">
        <v>73</v>
      </c>
      <c r="AY493" s="261" t="s">
        <v>128</v>
      </c>
    </row>
    <row r="494" s="13" customFormat="1">
      <c r="A494" s="13"/>
      <c r="B494" s="251"/>
      <c r="C494" s="252"/>
      <c r="D494" s="253" t="s">
        <v>136</v>
      </c>
      <c r="E494" s="254" t="s">
        <v>1</v>
      </c>
      <c r="F494" s="255" t="s">
        <v>494</v>
      </c>
      <c r="G494" s="252"/>
      <c r="H494" s="254" t="s">
        <v>1</v>
      </c>
      <c r="I494" s="256"/>
      <c r="J494" s="252"/>
      <c r="K494" s="252"/>
      <c r="L494" s="257"/>
      <c r="M494" s="258"/>
      <c r="N494" s="259"/>
      <c r="O494" s="259"/>
      <c r="P494" s="259"/>
      <c r="Q494" s="259"/>
      <c r="R494" s="259"/>
      <c r="S494" s="259"/>
      <c r="T494" s="26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61" t="s">
        <v>136</v>
      </c>
      <c r="AU494" s="261" t="s">
        <v>83</v>
      </c>
      <c r="AV494" s="13" t="s">
        <v>81</v>
      </c>
      <c r="AW494" s="13" t="s">
        <v>30</v>
      </c>
      <c r="AX494" s="13" t="s">
        <v>73</v>
      </c>
      <c r="AY494" s="261" t="s">
        <v>128</v>
      </c>
    </row>
    <row r="495" s="13" customFormat="1">
      <c r="A495" s="13"/>
      <c r="B495" s="251"/>
      <c r="C495" s="252"/>
      <c r="D495" s="253" t="s">
        <v>136</v>
      </c>
      <c r="E495" s="254" t="s">
        <v>1</v>
      </c>
      <c r="F495" s="255" t="s">
        <v>491</v>
      </c>
      <c r="G495" s="252"/>
      <c r="H495" s="254" t="s">
        <v>1</v>
      </c>
      <c r="I495" s="256"/>
      <c r="J495" s="252"/>
      <c r="K495" s="252"/>
      <c r="L495" s="257"/>
      <c r="M495" s="258"/>
      <c r="N495" s="259"/>
      <c r="O495" s="259"/>
      <c r="P495" s="259"/>
      <c r="Q495" s="259"/>
      <c r="R495" s="259"/>
      <c r="S495" s="259"/>
      <c r="T495" s="26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61" t="s">
        <v>136</v>
      </c>
      <c r="AU495" s="261" t="s">
        <v>83</v>
      </c>
      <c r="AV495" s="13" t="s">
        <v>81</v>
      </c>
      <c r="AW495" s="13" t="s">
        <v>30</v>
      </c>
      <c r="AX495" s="13" t="s">
        <v>73</v>
      </c>
      <c r="AY495" s="261" t="s">
        <v>128</v>
      </c>
    </row>
    <row r="496" s="13" customFormat="1">
      <c r="A496" s="13"/>
      <c r="B496" s="251"/>
      <c r="C496" s="252"/>
      <c r="D496" s="253" t="s">
        <v>136</v>
      </c>
      <c r="E496" s="254" t="s">
        <v>1</v>
      </c>
      <c r="F496" s="255" t="s">
        <v>495</v>
      </c>
      <c r="G496" s="252"/>
      <c r="H496" s="254" t="s">
        <v>1</v>
      </c>
      <c r="I496" s="256"/>
      <c r="J496" s="252"/>
      <c r="K496" s="252"/>
      <c r="L496" s="257"/>
      <c r="M496" s="258"/>
      <c r="N496" s="259"/>
      <c r="O496" s="259"/>
      <c r="P496" s="259"/>
      <c r="Q496" s="259"/>
      <c r="R496" s="259"/>
      <c r="S496" s="259"/>
      <c r="T496" s="26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61" t="s">
        <v>136</v>
      </c>
      <c r="AU496" s="261" t="s">
        <v>83</v>
      </c>
      <c r="AV496" s="13" t="s">
        <v>81</v>
      </c>
      <c r="AW496" s="13" t="s">
        <v>30</v>
      </c>
      <c r="AX496" s="13" t="s">
        <v>73</v>
      </c>
      <c r="AY496" s="261" t="s">
        <v>128</v>
      </c>
    </row>
    <row r="497" s="13" customFormat="1">
      <c r="A497" s="13"/>
      <c r="B497" s="251"/>
      <c r="C497" s="252"/>
      <c r="D497" s="253" t="s">
        <v>136</v>
      </c>
      <c r="E497" s="254" t="s">
        <v>1</v>
      </c>
      <c r="F497" s="255" t="s">
        <v>496</v>
      </c>
      <c r="G497" s="252"/>
      <c r="H497" s="254" t="s">
        <v>1</v>
      </c>
      <c r="I497" s="256"/>
      <c r="J497" s="252"/>
      <c r="K497" s="252"/>
      <c r="L497" s="257"/>
      <c r="M497" s="258"/>
      <c r="N497" s="259"/>
      <c r="O497" s="259"/>
      <c r="P497" s="259"/>
      <c r="Q497" s="259"/>
      <c r="R497" s="259"/>
      <c r="S497" s="259"/>
      <c r="T497" s="26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61" t="s">
        <v>136</v>
      </c>
      <c r="AU497" s="261" t="s">
        <v>83</v>
      </c>
      <c r="AV497" s="13" t="s">
        <v>81</v>
      </c>
      <c r="AW497" s="13" t="s">
        <v>30</v>
      </c>
      <c r="AX497" s="13" t="s">
        <v>73</v>
      </c>
      <c r="AY497" s="261" t="s">
        <v>128</v>
      </c>
    </row>
    <row r="498" s="13" customFormat="1">
      <c r="A498" s="13"/>
      <c r="B498" s="251"/>
      <c r="C498" s="252"/>
      <c r="D498" s="253" t="s">
        <v>136</v>
      </c>
      <c r="E498" s="254" t="s">
        <v>1</v>
      </c>
      <c r="F498" s="255" t="s">
        <v>414</v>
      </c>
      <c r="G498" s="252"/>
      <c r="H498" s="254" t="s">
        <v>1</v>
      </c>
      <c r="I498" s="256"/>
      <c r="J498" s="252"/>
      <c r="K498" s="252"/>
      <c r="L498" s="257"/>
      <c r="M498" s="258"/>
      <c r="N498" s="259"/>
      <c r="O498" s="259"/>
      <c r="P498" s="259"/>
      <c r="Q498" s="259"/>
      <c r="R498" s="259"/>
      <c r="S498" s="259"/>
      <c r="T498" s="26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61" t="s">
        <v>136</v>
      </c>
      <c r="AU498" s="261" t="s">
        <v>83</v>
      </c>
      <c r="AV498" s="13" t="s">
        <v>81</v>
      </c>
      <c r="AW498" s="13" t="s">
        <v>30</v>
      </c>
      <c r="AX498" s="13" t="s">
        <v>73</v>
      </c>
      <c r="AY498" s="261" t="s">
        <v>128</v>
      </c>
    </row>
    <row r="499" s="13" customFormat="1">
      <c r="A499" s="13"/>
      <c r="B499" s="251"/>
      <c r="C499" s="252"/>
      <c r="D499" s="253" t="s">
        <v>136</v>
      </c>
      <c r="E499" s="254" t="s">
        <v>1</v>
      </c>
      <c r="F499" s="255" t="s">
        <v>415</v>
      </c>
      <c r="G499" s="252"/>
      <c r="H499" s="254" t="s">
        <v>1</v>
      </c>
      <c r="I499" s="256"/>
      <c r="J499" s="252"/>
      <c r="K499" s="252"/>
      <c r="L499" s="257"/>
      <c r="M499" s="258"/>
      <c r="N499" s="259"/>
      <c r="O499" s="259"/>
      <c r="P499" s="259"/>
      <c r="Q499" s="259"/>
      <c r="R499" s="259"/>
      <c r="S499" s="259"/>
      <c r="T499" s="26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61" t="s">
        <v>136</v>
      </c>
      <c r="AU499" s="261" t="s">
        <v>83</v>
      </c>
      <c r="AV499" s="13" t="s">
        <v>81</v>
      </c>
      <c r="AW499" s="13" t="s">
        <v>30</v>
      </c>
      <c r="AX499" s="13" t="s">
        <v>73</v>
      </c>
      <c r="AY499" s="261" t="s">
        <v>128</v>
      </c>
    </row>
    <row r="500" s="13" customFormat="1">
      <c r="A500" s="13"/>
      <c r="B500" s="251"/>
      <c r="C500" s="252"/>
      <c r="D500" s="253" t="s">
        <v>136</v>
      </c>
      <c r="E500" s="254" t="s">
        <v>1</v>
      </c>
      <c r="F500" s="255" t="s">
        <v>497</v>
      </c>
      <c r="G500" s="252"/>
      <c r="H500" s="254" t="s">
        <v>1</v>
      </c>
      <c r="I500" s="256"/>
      <c r="J500" s="252"/>
      <c r="K500" s="252"/>
      <c r="L500" s="257"/>
      <c r="M500" s="258"/>
      <c r="N500" s="259"/>
      <c r="O500" s="259"/>
      <c r="P500" s="259"/>
      <c r="Q500" s="259"/>
      <c r="R500" s="259"/>
      <c r="S500" s="259"/>
      <c r="T500" s="26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61" t="s">
        <v>136</v>
      </c>
      <c r="AU500" s="261" t="s">
        <v>83</v>
      </c>
      <c r="AV500" s="13" t="s">
        <v>81</v>
      </c>
      <c r="AW500" s="13" t="s">
        <v>30</v>
      </c>
      <c r="AX500" s="13" t="s">
        <v>73</v>
      </c>
      <c r="AY500" s="261" t="s">
        <v>128</v>
      </c>
    </row>
    <row r="501" s="14" customFormat="1">
      <c r="A501" s="14"/>
      <c r="B501" s="262"/>
      <c r="C501" s="263"/>
      <c r="D501" s="253" t="s">
        <v>136</v>
      </c>
      <c r="E501" s="264" t="s">
        <v>1</v>
      </c>
      <c r="F501" s="265" t="s">
        <v>134</v>
      </c>
      <c r="G501" s="263"/>
      <c r="H501" s="266">
        <v>4</v>
      </c>
      <c r="I501" s="267"/>
      <c r="J501" s="263"/>
      <c r="K501" s="263"/>
      <c r="L501" s="268"/>
      <c r="M501" s="269"/>
      <c r="N501" s="270"/>
      <c r="O501" s="270"/>
      <c r="P501" s="270"/>
      <c r="Q501" s="270"/>
      <c r="R501" s="270"/>
      <c r="S501" s="270"/>
      <c r="T501" s="271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72" t="s">
        <v>136</v>
      </c>
      <c r="AU501" s="272" t="s">
        <v>83</v>
      </c>
      <c r="AV501" s="14" t="s">
        <v>83</v>
      </c>
      <c r="AW501" s="14" t="s">
        <v>30</v>
      </c>
      <c r="AX501" s="14" t="s">
        <v>81</v>
      </c>
      <c r="AY501" s="272" t="s">
        <v>128</v>
      </c>
    </row>
    <row r="502" s="2" customFormat="1" ht="16.5" customHeight="1">
      <c r="A502" s="39"/>
      <c r="B502" s="40"/>
      <c r="C502" s="237" t="s">
        <v>498</v>
      </c>
      <c r="D502" s="237" t="s">
        <v>130</v>
      </c>
      <c r="E502" s="238" t="s">
        <v>499</v>
      </c>
      <c r="F502" s="239" t="s">
        <v>500</v>
      </c>
      <c r="G502" s="240" t="s">
        <v>408</v>
      </c>
      <c r="H502" s="241">
        <v>5</v>
      </c>
      <c r="I502" s="242"/>
      <c r="J502" s="243">
        <f>ROUND(I502*H502,2)</f>
        <v>0</v>
      </c>
      <c r="K502" s="244"/>
      <c r="L502" s="45"/>
      <c r="M502" s="245" t="s">
        <v>1</v>
      </c>
      <c r="N502" s="246" t="s">
        <v>38</v>
      </c>
      <c r="O502" s="92"/>
      <c r="P502" s="247">
        <f>O502*H502</f>
        <v>0</v>
      </c>
      <c r="Q502" s="247">
        <v>0.0033999999999999998</v>
      </c>
      <c r="R502" s="247">
        <f>Q502*H502</f>
        <v>0.016999999999999998</v>
      </c>
      <c r="S502" s="247">
        <v>0</v>
      </c>
      <c r="T502" s="248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49" t="s">
        <v>134</v>
      </c>
      <c r="AT502" s="249" t="s">
        <v>130</v>
      </c>
      <c r="AU502" s="249" t="s">
        <v>83</v>
      </c>
      <c r="AY502" s="18" t="s">
        <v>128</v>
      </c>
      <c r="BE502" s="250">
        <f>IF(N502="základní",J502,0)</f>
        <v>0</v>
      </c>
      <c r="BF502" s="250">
        <f>IF(N502="snížená",J502,0)</f>
        <v>0</v>
      </c>
      <c r="BG502" s="250">
        <f>IF(N502="zákl. přenesená",J502,0)</f>
        <v>0</v>
      </c>
      <c r="BH502" s="250">
        <f>IF(N502="sníž. přenesená",J502,0)</f>
        <v>0</v>
      </c>
      <c r="BI502" s="250">
        <f>IF(N502="nulová",J502,0)</f>
        <v>0</v>
      </c>
      <c r="BJ502" s="18" t="s">
        <v>81</v>
      </c>
      <c r="BK502" s="250">
        <f>ROUND(I502*H502,2)</f>
        <v>0</v>
      </c>
      <c r="BL502" s="18" t="s">
        <v>134</v>
      </c>
      <c r="BM502" s="249" t="s">
        <v>501</v>
      </c>
    </row>
    <row r="503" s="13" customFormat="1">
      <c r="A503" s="13"/>
      <c r="B503" s="251"/>
      <c r="C503" s="252"/>
      <c r="D503" s="253" t="s">
        <v>136</v>
      </c>
      <c r="E503" s="254" t="s">
        <v>1</v>
      </c>
      <c r="F503" s="255" t="s">
        <v>421</v>
      </c>
      <c r="G503" s="252"/>
      <c r="H503" s="254" t="s">
        <v>1</v>
      </c>
      <c r="I503" s="256"/>
      <c r="J503" s="252"/>
      <c r="K503" s="252"/>
      <c r="L503" s="257"/>
      <c r="M503" s="258"/>
      <c r="N503" s="259"/>
      <c r="O503" s="259"/>
      <c r="P503" s="259"/>
      <c r="Q503" s="259"/>
      <c r="R503" s="259"/>
      <c r="S503" s="259"/>
      <c r="T503" s="26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61" t="s">
        <v>136</v>
      </c>
      <c r="AU503" s="261" t="s">
        <v>83</v>
      </c>
      <c r="AV503" s="13" t="s">
        <v>81</v>
      </c>
      <c r="AW503" s="13" t="s">
        <v>30</v>
      </c>
      <c r="AX503" s="13" t="s">
        <v>73</v>
      </c>
      <c r="AY503" s="261" t="s">
        <v>128</v>
      </c>
    </row>
    <row r="504" s="13" customFormat="1">
      <c r="A504" s="13"/>
      <c r="B504" s="251"/>
      <c r="C504" s="252"/>
      <c r="D504" s="253" t="s">
        <v>136</v>
      </c>
      <c r="E504" s="254" t="s">
        <v>1</v>
      </c>
      <c r="F504" s="255" t="s">
        <v>489</v>
      </c>
      <c r="G504" s="252"/>
      <c r="H504" s="254" t="s">
        <v>1</v>
      </c>
      <c r="I504" s="256"/>
      <c r="J504" s="252"/>
      <c r="K504" s="252"/>
      <c r="L504" s="257"/>
      <c r="M504" s="258"/>
      <c r="N504" s="259"/>
      <c r="O504" s="259"/>
      <c r="P504" s="259"/>
      <c r="Q504" s="259"/>
      <c r="R504" s="259"/>
      <c r="S504" s="259"/>
      <c r="T504" s="26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61" t="s">
        <v>136</v>
      </c>
      <c r="AU504" s="261" t="s">
        <v>83</v>
      </c>
      <c r="AV504" s="13" t="s">
        <v>81</v>
      </c>
      <c r="AW504" s="13" t="s">
        <v>30</v>
      </c>
      <c r="AX504" s="13" t="s">
        <v>73</v>
      </c>
      <c r="AY504" s="261" t="s">
        <v>128</v>
      </c>
    </row>
    <row r="505" s="13" customFormat="1">
      <c r="A505" s="13"/>
      <c r="B505" s="251"/>
      <c r="C505" s="252"/>
      <c r="D505" s="253" t="s">
        <v>136</v>
      </c>
      <c r="E505" s="254" t="s">
        <v>1</v>
      </c>
      <c r="F505" s="255" t="s">
        <v>502</v>
      </c>
      <c r="G505" s="252"/>
      <c r="H505" s="254" t="s">
        <v>1</v>
      </c>
      <c r="I505" s="256"/>
      <c r="J505" s="252"/>
      <c r="K505" s="252"/>
      <c r="L505" s="257"/>
      <c r="M505" s="258"/>
      <c r="N505" s="259"/>
      <c r="O505" s="259"/>
      <c r="P505" s="259"/>
      <c r="Q505" s="259"/>
      <c r="R505" s="259"/>
      <c r="S505" s="259"/>
      <c r="T505" s="260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61" t="s">
        <v>136</v>
      </c>
      <c r="AU505" s="261" t="s">
        <v>83</v>
      </c>
      <c r="AV505" s="13" t="s">
        <v>81</v>
      </c>
      <c r="AW505" s="13" t="s">
        <v>30</v>
      </c>
      <c r="AX505" s="13" t="s">
        <v>73</v>
      </c>
      <c r="AY505" s="261" t="s">
        <v>128</v>
      </c>
    </row>
    <row r="506" s="13" customFormat="1">
      <c r="A506" s="13"/>
      <c r="B506" s="251"/>
      <c r="C506" s="252"/>
      <c r="D506" s="253" t="s">
        <v>136</v>
      </c>
      <c r="E506" s="254" t="s">
        <v>1</v>
      </c>
      <c r="F506" s="255" t="s">
        <v>491</v>
      </c>
      <c r="G506" s="252"/>
      <c r="H506" s="254" t="s">
        <v>1</v>
      </c>
      <c r="I506" s="256"/>
      <c r="J506" s="252"/>
      <c r="K506" s="252"/>
      <c r="L506" s="257"/>
      <c r="M506" s="258"/>
      <c r="N506" s="259"/>
      <c r="O506" s="259"/>
      <c r="P506" s="259"/>
      <c r="Q506" s="259"/>
      <c r="R506" s="259"/>
      <c r="S506" s="259"/>
      <c r="T506" s="260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61" t="s">
        <v>136</v>
      </c>
      <c r="AU506" s="261" t="s">
        <v>83</v>
      </c>
      <c r="AV506" s="13" t="s">
        <v>81</v>
      </c>
      <c r="AW506" s="13" t="s">
        <v>30</v>
      </c>
      <c r="AX506" s="13" t="s">
        <v>73</v>
      </c>
      <c r="AY506" s="261" t="s">
        <v>128</v>
      </c>
    </row>
    <row r="507" s="13" customFormat="1">
      <c r="A507" s="13"/>
      <c r="B507" s="251"/>
      <c r="C507" s="252"/>
      <c r="D507" s="253" t="s">
        <v>136</v>
      </c>
      <c r="E507" s="254" t="s">
        <v>1</v>
      </c>
      <c r="F507" s="255" t="s">
        <v>503</v>
      </c>
      <c r="G507" s="252"/>
      <c r="H507" s="254" t="s">
        <v>1</v>
      </c>
      <c r="I507" s="256"/>
      <c r="J507" s="252"/>
      <c r="K507" s="252"/>
      <c r="L507" s="257"/>
      <c r="M507" s="258"/>
      <c r="N507" s="259"/>
      <c r="O507" s="259"/>
      <c r="P507" s="259"/>
      <c r="Q507" s="259"/>
      <c r="R507" s="259"/>
      <c r="S507" s="259"/>
      <c r="T507" s="26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61" t="s">
        <v>136</v>
      </c>
      <c r="AU507" s="261" t="s">
        <v>83</v>
      </c>
      <c r="AV507" s="13" t="s">
        <v>81</v>
      </c>
      <c r="AW507" s="13" t="s">
        <v>30</v>
      </c>
      <c r="AX507" s="13" t="s">
        <v>73</v>
      </c>
      <c r="AY507" s="261" t="s">
        <v>128</v>
      </c>
    </row>
    <row r="508" s="13" customFormat="1">
      <c r="A508" s="13"/>
      <c r="B508" s="251"/>
      <c r="C508" s="252"/>
      <c r="D508" s="253" t="s">
        <v>136</v>
      </c>
      <c r="E508" s="254" t="s">
        <v>1</v>
      </c>
      <c r="F508" s="255" t="s">
        <v>493</v>
      </c>
      <c r="G508" s="252"/>
      <c r="H508" s="254" t="s">
        <v>1</v>
      </c>
      <c r="I508" s="256"/>
      <c r="J508" s="252"/>
      <c r="K508" s="252"/>
      <c r="L508" s="257"/>
      <c r="M508" s="258"/>
      <c r="N508" s="259"/>
      <c r="O508" s="259"/>
      <c r="P508" s="259"/>
      <c r="Q508" s="259"/>
      <c r="R508" s="259"/>
      <c r="S508" s="259"/>
      <c r="T508" s="260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61" t="s">
        <v>136</v>
      </c>
      <c r="AU508" s="261" t="s">
        <v>83</v>
      </c>
      <c r="AV508" s="13" t="s">
        <v>81</v>
      </c>
      <c r="AW508" s="13" t="s">
        <v>30</v>
      </c>
      <c r="AX508" s="13" t="s">
        <v>73</v>
      </c>
      <c r="AY508" s="261" t="s">
        <v>128</v>
      </c>
    </row>
    <row r="509" s="13" customFormat="1">
      <c r="A509" s="13"/>
      <c r="B509" s="251"/>
      <c r="C509" s="252"/>
      <c r="D509" s="253" t="s">
        <v>136</v>
      </c>
      <c r="E509" s="254" t="s">
        <v>1</v>
      </c>
      <c r="F509" s="255" t="s">
        <v>494</v>
      </c>
      <c r="G509" s="252"/>
      <c r="H509" s="254" t="s">
        <v>1</v>
      </c>
      <c r="I509" s="256"/>
      <c r="J509" s="252"/>
      <c r="K509" s="252"/>
      <c r="L509" s="257"/>
      <c r="M509" s="258"/>
      <c r="N509" s="259"/>
      <c r="O509" s="259"/>
      <c r="P509" s="259"/>
      <c r="Q509" s="259"/>
      <c r="R509" s="259"/>
      <c r="S509" s="259"/>
      <c r="T509" s="26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61" t="s">
        <v>136</v>
      </c>
      <c r="AU509" s="261" t="s">
        <v>83</v>
      </c>
      <c r="AV509" s="13" t="s">
        <v>81</v>
      </c>
      <c r="AW509" s="13" t="s">
        <v>30</v>
      </c>
      <c r="AX509" s="13" t="s">
        <v>73</v>
      </c>
      <c r="AY509" s="261" t="s">
        <v>128</v>
      </c>
    </row>
    <row r="510" s="13" customFormat="1">
      <c r="A510" s="13"/>
      <c r="B510" s="251"/>
      <c r="C510" s="252"/>
      <c r="D510" s="253" t="s">
        <v>136</v>
      </c>
      <c r="E510" s="254" t="s">
        <v>1</v>
      </c>
      <c r="F510" s="255" t="s">
        <v>491</v>
      </c>
      <c r="G510" s="252"/>
      <c r="H510" s="254" t="s">
        <v>1</v>
      </c>
      <c r="I510" s="256"/>
      <c r="J510" s="252"/>
      <c r="K510" s="252"/>
      <c r="L510" s="257"/>
      <c r="M510" s="258"/>
      <c r="N510" s="259"/>
      <c r="O510" s="259"/>
      <c r="P510" s="259"/>
      <c r="Q510" s="259"/>
      <c r="R510" s="259"/>
      <c r="S510" s="259"/>
      <c r="T510" s="260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61" t="s">
        <v>136</v>
      </c>
      <c r="AU510" s="261" t="s">
        <v>83</v>
      </c>
      <c r="AV510" s="13" t="s">
        <v>81</v>
      </c>
      <c r="AW510" s="13" t="s">
        <v>30</v>
      </c>
      <c r="AX510" s="13" t="s">
        <v>73</v>
      </c>
      <c r="AY510" s="261" t="s">
        <v>128</v>
      </c>
    </row>
    <row r="511" s="13" customFormat="1">
      <c r="A511" s="13"/>
      <c r="B511" s="251"/>
      <c r="C511" s="252"/>
      <c r="D511" s="253" t="s">
        <v>136</v>
      </c>
      <c r="E511" s="254" t="s">
        <v>1</v>
      </c>
      <c r="F511" s="255" t="s">
        <v>495</v>
      </c>
      <c r="G511" s="252"/>
      <c r="H511" s="254" t="s">
        <v>1</v>
      </c>
      <c r="I511" s="256"/>
      <c r="J511" s="252"/>
      <c r="K511" s="252"/>
      <c r="L511" s="257"/>
      <c r="M511" s="258"/>
      <c r="N511" s="259"/>
      <c r="O511" s="259"/>
      <c r="P511" s="259"/>
      <c r="Q511" s="259"/>
      <c r="R511" s="259"/>
      <c r="S511" s="259"/>
      <c r="T511" s="260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61" t="s">
        <v>136</v>
      </c>
      <c r="AU511" s="261" t="s">
        <v>83</v>
      </c>
      <c r="AV511" s="13" t="s">
        <v>81</v>
      </c>
      <c r="AW511" s="13" t="s">
        <v>30</v>
      </c>
      <c r="AX511" s="13" t="s">
        <v>73</v>
      </c>
      <c r="AY511" s="261" t="s">
        <v>128</v>
      </c>
    </row>
    <row r="512" s="13" customFormat="1">
      <c r="A512" s="13"/>
      <c r="B512" s="251"/>
      <c r="C512" s="252"/>
      <c r="D512" s="253" t="s">
        <v>136</v>
      </c>
      <c r="E512" s="254" t="s">
        <v>1</v>
      </c>
      <c r="F512" s="255" t="s">
        <v>504</v>
      </c>
      <c r="G512" s="252"/>
      <c r="H512" s="254" t="s">
        <v>1</v>
      </c>
      <c r="I512" s="256"/>
      <c r="J512" s="252"/>
      <c r="K512" s="252"/>
      <c r="L512" s="257"/>
      <c r="M512" s="258"/>
      <c r="N512" s="259"/>
      <c r="O512" s="259"/>
      <c r="P512" s="259"/>
      <c r="Q512" s="259"/>
      <c r="R512" s="259"/>
      <c r="S512" s="259"/>
      <c r="T512" s="26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61" t="s">
        <v>136</v>
      </c>
      <c r="AU512" s="261" t="s">
        <v>83</v>
      </c>
      <c r="AV512" s="13" t="s">
        <v>81</v>
      </c>
      <c r="AW512" s="13" t="s">
        <v>30</v>
      </c>
      <c r="AX512" s="13" t="s">
        <v>73</v>
      </c>
      <c r="AY512" s="261" t="s">
        <v>128</v>
      </c>
    </row>
    <row r="513" s="13" customFormat="1">
      <c r="A513" s="13"/>
      <c r="B513" s="251"/>
      <c r="C513" s="252"/>
      <c r="D513" s="253" t="s">
        <v>136</v>
      </c>
      <c r="E513" s="254" t="s">
        <v>1</v>
      </c>
      <c r="F513" s="255" t="s">
        <v>414</v>
      </c>
      <c r="G513" s="252"/>
      <c r="H513" s="254" t="s">
        <v>1</v>
      </c>
      <c r="I513" s="256"/>
      <c r="J513" s="252"/>
      <c r="K513" s="252"/>
      <c r="L513" s="257"/>
      <c r="M513" s="258"/>
      <c r="N513" s="259"/>
      <c r="O513" s="259"/>
      <c r="P513" s="259"/>
      <c r="Q513" s="259"/>
      <c r="R513" s="259"/>
      <c r="S513" s="259"/>
      <c r="T513" s="260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61" t="s">
        <v>136</v>
      </c>
      <c r="AU513" s="261" t="s">
        <v>83</v>
      </c>
      <c r="AV513" s="13" t="s">
        <v>81</v>
      </c>
      <c r="AW513" s="13" t="s">
        <v>30</v>
      </c>
      <c r="AX513" s="13" t="s">
        <v>73</v>
      </c>
      <c r="AY513" s="261" t="s">
        <v>128</v>
      </c>
    </row>
    <row r="514" s="13" customFormat="1">
      <c r="A514" s="13"/>
      <c r="B514" s="251"/>
      <c r="C514" s="252"/>
      <c r="D514" s="253" t="s">
        <v>136</v>
      </c>
      <c r="E514" s="254" t="s">
        <v>1</v>
      </c>
      <c r="F514" s="255" t="s">
        <v>415</v>
      </c>
      <c r="G514" s="252"/>
      <c r="H514" s="254" t="s">
        <v>1</v>
      </c>
      <c r="I514" s="256"/>
      <c r="J514" s="252"/>
      <c r="K514" s="252"/>
      <c r="L514" s="257"/>
      <c r="M514" s="258"/>
      <c r="N514" s="259"/>
      <c r="O514" s="259"/>
      <c r="P514" s="259"/>
      <c r="Q514" s="259"/>
      <c r="R514" s="259"/>
      <c r="S514" s="259"/>
      <c r="T514" s="26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61" t="s">
        <v>136</v>
      </c>
      <c r="AU514" s="261" t="s">
        <v>83</v>
      </c>
      <c r="AV514" s="13" t="s">
        <v>81</v>
      </c>
      <c r="AW514" s="13" t="s">
        <v>30</v>
      </c>
      <c r="AX514" s="13" t="s">
        <v>73</v>
      </c>
      <c r="AY514" s="261" t="s">
        <v>128</v>
      </c>
    </row>
    <row r="515" s="13" customFormat="1">
      <c r="A515" s="13"/>
      <c r="B515" s="251"/>
      <c r="C515" s="252"/>
      <c r="D515" s="253" t="s">
        <v>136</v>
      </c>
      <c r="E515" s="254" t="s">
        <v>1</v>
      </c>
      <c r="F515" s="255" t="s">
        <v>505</v>
      </c>
      <c r="G515" s="252"/>
      <c r="H515" s="254" t="s">
        <v>1</v>
      </c>
      <c r="I515" s="256"/>
      <c r="J515" s="252"/>
      <c r="K515" s="252"/>
      <c r="L515" s="257"/>
      <c r="M515" s="258"/>
      <c r="N515" s="259"/>
      <c r="O515" s="259"/>
      <c r="P515" s="259"/>
      <c r="Q515" s="259"/>
      <c r="R515" s="259"/>
      <c r="S515" s="259"/>
      <c r="T515" s="260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61" t="s">
        <v>136</v>
      </c>
      <c r="AU515" s="261" t="s">
        <v>83</v>
      </c>
      <c r="AV515" s="13" t="s">
        <v>81</v>
      </c>
      <c r="AW515" s="13" t="s">
        <v>30</v>
      </c>
      <c r="AX515" s="13" t="s">
        <v>73</v>
      </c>
      <c r="AY515" s="261" t="s">
        <v>128</v>
      </c>
    </row>
    <row r="516" s="14" customFormat="1">
      <c r="A516" s="14"/>
      <c r="B516" s="262"/>
      <c r="C516" s="263"/>
      <c r="D516" s="253" t="s">
        <v>136</v>
      </c>
      <c r="E516" s="264" t="s">
        <v>1</v>
      </c>
      <c r="F516" s="265" t="s">
        <v>157</v>
      </c>
      <c r="G516" s="263"/>
      <c r="H516" s="266">
        <v>5</v>
      </c>
      <c r="I516" s="267"/>
      <c r="J516" s="263"/>
      <c r="K516" s="263"/>
      <c r="L516" s="268"/>
      <c r="M516" s="269"/>
      <c r="N516" s="270"/>
      <c r="O516" s="270"/>
      <c r="P516" s="270"/>
      <c r="Q516" s="270"/>
      <c r="R516" s="270"/>
      <c r="S516" s="270"/>
      <c r="T516" s="271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72" t="s">
        <v>136</v>
      </c>
      <c r="AU516" s="272" t="s">
        <v>83</v>
      </c>
      <c r="AV516" s="14" t="s">
        <v>83</v>
      </c>
      <c r="AW516" s="14" t="s">
        <v>30</v>
      </c>
      <c r="AX516" s="14" t="s">
        <v>81</v>
      </c>
      <c r="AY516" s="272" t="s">
        <v>128</v>
      </c>
    </row>
    <row r="517" s="2" customFormat="1" ht="16.5" customHeight="1">
      <c r="A517" s="39"/>
      <c r="B517" s="40"/>
      <c r="C517" s="237" t="s">
        <v>506</v>
      </c>
      <c r="D517" s="237" t="s">
        <v>130</v>
      </c>
      <c r="E517" s="238" t="s">
        <v>507</v>
      </c>
      <c r="F517" s="239" t="s">
        <v>508</v>
      </c>
      <c r="G517" s="240" t="s">
        <v>408</v>
      </c>
      <c r="H517" s="241">
        <v>2</v>
      </c>
      <c r="I517" s="242"/>
      <c r="J517" s="243">
        <f>ROUND(I517*H517,2)</f>
        <v>0</v>
      </c>
      <c r="K517" s="244"/>
      <c r="L517" s="45"/>
      <c r="M517" s="245" t="s">
        <v>1</v>
      </c>
      <c r="N517" s="246" t="s">
        <v>38</v>
      </c>
      <c r="O517" s="92"/>
      <c r="P517" s="247">
        <f>O517*H517</f>
        <v>0</v>
      </c>
      <c r="Q517" s="247">
        <v>0.0035999999999999999</v>
      </c>
      <c r="R517" s="247">
        <f>Q517*H517</f>
        <v>0.0071999999999999998</v>
      </c>
      <c r="S517" s="247">
        <v>0</v>
      </c>
      <c r="T517" s="248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49" t="s">
        <v>134</v>
      </c>
      <c r="AT517" s="249" t="s">
        <v>130</v>
      </c>
      <c r="AU517" s="249" t="s">
        <v>83</v>
      </c>
      <c r="AY517" s="18" t="s">
        <v>128</v>
      </c>
      <c r="BE517" s="250">
        <f>IF(N517="základní",J517,0)</f>
        <v>0</v>
      </c>
      <c r="BF517" s="250">
        <f>IF(N517="snížená",J517,0)</f>
        <v>0</v>
      </c>
      <c r="BG517" s="250">
        <f>IF(N517="zákl. přenesená",J517,0)</f>
        <v>0</v>
      </c>
      <c r="BH517" s="250">
        <f>IF(N517="sníž. přenesená",J517,0)</f>
        <v>0</v>
      </c>
      <c r="BI517" s="250">
        <f>IF(N517="nulová",J517,0)</f>
        <v>0</v>
      </c>
      <c r="BJ517" s="18" t="s">
        <v>81</v>
      </c>
      <c r="BK517" s="250">
        <f>ROUND(I517*H517,2)</f>
        <v>0</v>
      </c>
      <c r="BL517" s="18" t="s">
        <v>134</v>
      </c>
      <c r="BM517" s="249" t="s">
        <v>509</v>
      </c>
    </row>
    <row r="518" s="13" customFormat="1">
      <c r="A518" s="13"/>
      <c r="B518" s="251"/>
      <c r="C518" s="252"/>
      <c r="D518" s="253" t="s">
        <v>136</v>
      </c>
      <c r="E518" s="254" t="s">
        <v>1</v>
      </c>
      <c r="F518" s="255" t="s">
        <v>421</v>
      </c>
      <c r="G518" s="252"/>
      <c r="H518" s="254" t="s">
        <v>1</v>
      </c>
      <c r="I518" s="256"/>
      <c r="J518" s="252"/>
      <c r="K518" s="252"/>
      <c r="L518" s="257"/>
      <c r="M518" s="258"/>
      <c r="N518" s="259"/>
      <c r="O518" s="259"/>
      <c r="P518" s="259"/>
      <c r="Q518" s="259"/>
      <c r="R518" s="259"/>
      <c r="S518" s="259"/>
      <c r="T518" s="26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61" t="s">
        <v>136</v>
      </c>
      <c r="AU518" s="261" t="s">
        <v>83</v>
      </c>
      <c r="AV518" s="13" t="s">
        <v>81</v>
      </c>
      <c r="AW518" s="13" t="s">
        <v>30</v>
      </c>
      <c r="AX518" s="13" t="s">
        <v>73</v>
      </c>
      <c r="AY518" s="261" t="s">
        <v>128</v>
      </c>
    </row>
    <row r="519" s="13" customFormat="1">
      <c r="A519" s="13"/>
      <c r="B519" s="251"/>
      <c r="C519" s="252"/>
      <c r="D519" s="253" t="s">
        <v>136</v>
      </c>
      <c r="E519" s="254" t="s">
        <v>1</v>
      </c>
      <c r="F519" s="255" t="s">
        <v>489</v>
      </c>
      <c r="G519" s="252"/>
      <c r="H519" s="254" t="s">
        <v>1</v>
      </c>
      <c r="I519" s="256"/>
      <c r="J519" s="252"/>
      <c r="K519" s="252"/>
      <c r="L519" s="257"/>
      <c r="M519" s="258"/>
      <c r="N519" s="259"/>
      <c r="O519" s="259"/>
      <c r="P519" s="259"/>
      <c r="Q519" s="259"/>
      <c r="R519" s="259"/>
      <c r="S519" s="259"/>
      <c r="T519" s="260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61" t="s">
        <v>136</v>
      </c>
      <c r="AU519" s="261" t="s">
        <v>83</v>
      </c>
      <c r="AV519" s="13" t="s">
        <v>81</v>
      </c>
      <c r="AW519" s="13" t="s">
        <v>30</v>
      </c>
      <c r="AX519" s="13" t="s">
        <v>73</v>
      </c>
      <c r="AY519" s="261" t="s">
        <v>128</v>
      </c>
    </row>
    <row r="520" s="13" customFormat="1">
      <c r="A520" s="13"/>
      <c r="B520" s="251"/>
      <c r="C520" s="252"/>
      <c r="D520" s="253" t="s">
        <v>136</v>
      </c>
      <c r="E520" s="254" t="s">
        <v>1</v>
      </c>
      <c r="F520" s="255" t="s">
        <v>510</v>
      </c>
      <c r="G520" s="252"/>
      <c r="H520" s="254" t="s">
        <v>1</v>
      </c>
      <c r="I520" s="256"/>
      <c r="J520" s="252"/>
      <c r="K520" s="252"/>
      <c r="L520" s="257"/>
      <c r="M520" s="258"/>
      <c r="N520" s="259"/>
      <c r="O520" s="259"/>
      <c r="P520" s="259"/>
      <c r="Q520" s="259"/>
      <c r="R520" s="259"/>
      <c r="S520" s="259"/>
      <c r="T520" s="26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61" t="s">
        <v>136</v>
      </c>
      <c r="AU520" s="261" t="s">
        <v>83</v>
      </c>
      <c r="AV520" s="13" t="s">
        <v>81</v>
      </c>
      <c r="AW520" s="13" t="s">
        <v>30</v>
      </c>
      <c r="AX520" s="13" t="s">
        <v>73</v>
      </c>
      <c r="AY520" s="261" t="s">
        <v>128</v>
      </c>
    </row>
    <row r="521" s="13" customFormat="1">
      <c r="A521" s="13"/>
      <c r="B521" s="251"/>
      <c r="C521" s="252"/>
      <c r="D521" s="253" t="s">
        <v>136</v>
      </c>
      <c r="E521" s="254" t="s">
        <v>1</v>
      </c>
      <c r="F521" s="255" t="s">
        <v>491</v>
      </c>
      <c r="G521" s="252"/>
      <c r="H521" s="254" t="s">
        <v>1</v>
      </c>
      <c r="I521" s="256"/>
      <c r="J521" s="252"/>
      <c r="K521" s="252"/>
      <c r="L521" s="257"/>
      <c r="M521" s="258"/>
      <c r="N521" s="259"/>
      <c r="O521" s="259"/>
      <c r="P521" s="259"/>
      <c r="Q521" s="259"/>
      <c r="R521" s="259"/>
      <c r="S521" s="259"/>
      <c r="T521" s="260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61" t="s">
        <v>136</v>
      </c>
      <c r="AU521" s="261" t="s">
        <v>83</v>
      </c>
      <c r="AV521" s="13" t="s">
        <v>81</v>
      </c>
      <c r="AW521" s="13" t="s">
        <v>30</v>
      </c>
      <c r="AX521" s="13" t="s">
        <v>73</v>
      </c>
      <c r="AY521" s="261" t="s">
        <v>128</v>
      </c>
    </row>
    <row r="522" s="13" customFormat="1">
      <c r="A522" s="13"/>
      <c r="B522" s="251"/>
      <c r="C522" s="252"/>
      <c r="D522" s="253" t="s">
        <v>136</v>
      </c>
      <c r="E522" s="254" t="s">
        <v>1</v>
      </c>
      <c r="F522" s="255" t="s">
        <v>511</v>
      </c>
      <c r="G522" s="252"/>
      <c r="H522" s="254" t="s">
        <v>1</v>
      </c>
      <c r="I522" s="256"/>
      <c r="J522" s="252"/>
      <c r="K522" s="252"/>
      <c r="L522" s="257"/>
      <c r="M522" s="258"/>
      <c r="N522" s="259"/>
      <c r="O522" s="259"/>
      <c r="P522" s="259"/>
      <c r="Q522" s="259"/>
      <c r="R522" s="259"/>
      <c r="S522" s="259"/>
      <c r="T522" s="260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61" t="s">
        <v>136</v>
      </c>
      <c r="AU522" s="261" t="s">
        <v>83</v>
      </c>
      <c r="AV522" s="13" t="s">
        <v>81</v>
      </c>
      <c r="AW522" s="13" t="s">
        <v>30</v>
      </c>
      <c r="AX522" s="13" t="s">
        <v>73</v>
      </c>
      <c r="AY522" s="261" t="s">
        <v>128</v>
      </c>
    </row>
    <row r="523" s="13" customFormat="1">
      <c r="A523" s="13"/>
      <c r="B523" s="251"/>
      <c r="C523" s="252"/>
      <c r="D523" s="253" t="s">
        <v>136</v>
      </c>
      <c r="E523" s="254" t="s">
        <v>1</v>
      </c>
      <c r="F523" s="255" t="s">
        <v>493</v>
      </c>
      <c r="G523" s="252"/>
      <c r="H523" s="254" t="s">
        <v>1</v>
      </c>
      <c r="I523" s="256"/>
      <c r="J523" s="252"/>
      <c r="K523" s="252"/>
      <c r="L523" s="257"/>
      <c r="M523" s="258"/>
      <c r="N523" s="259"/>
      <c r="O523" s="259"/>
      <c r="P523" s="259"/>
      <c r="Q523" s="259"/>
      <c r="R523" s="259"/>
      <c r="S523" s="259"/>
      <c r="T523" s="26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61" t="s">
        <v>136</v>
      </c>
      <c r="AU523" s="261" t="s">
        <v>83</v>
      </c>
      <c r="AV523" s="13" t="s">
        <v>81</v>
      </c>
      <c r="AW523" s="13" t="s">
        <v>30</v>
      </c>
      <c r="AX523" s="13" t="s">
        <v>73</v>
      </c>
      <c r="AY523" s="261" t="s">
        <v>128</v>
      </c>
    </row>
    <row r="524" s="13" customFormat="1">
      <c r="A524" s="13"/>
      <c r="B524" s="251"/>
      <c r="C524" s="252"/>
      <c r="D524" s="253" t="s">
        <v>136</v>
      </c>
      <c r="E524" s="254" t="s">
        <v>1</v>
      </c>
      <c r="F524" s="255" t="s">
        <v>512</v>
      </c>
      <c r="G524" s="252"/>
      <c r="H524" s="254" t="s">
        <v>1</v>
      </c>
      <c r="I524" s="256"/>
      <c r="J524" s="252"/>
      <c r="K524" s="252"/>
      <c r="L524" s="257"/>
      <c r="M524" s="258"/>
      <c r="N524" s="259"/>
      <c r="O524" s="259"/>
      <c r="P524" s="259"/>
      <c r="Q524" s="259"/>
      <c r="R524" s="259"/>
      <c r="S524" s="259"/>
      <c r="T524" s="26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61" t="s">
        <v>136</v>
      </c>
      <c r="AU524" s="261" t="s">
        <v>83</v>
      </c>
      <c r="AV524" s="13" t="s">
        <v>81</v>
      </c>
      <c r="AW524" s="13" t="s">
        <v>30</v>
      </c>
      <c r="AX524" s="13" t="s">
        <v>73</v>
      </c>
      <c r="AY524" s="261" t="s">
        <v>128</v>
      </c>
    </row>
    <row r="525" s="13" customFormat="1">
      <c r="A525" s="13"/>
      <c r="B525" s="251"/>
      <c r="C525" s="252"/>
      <c r="D525" s="253" t="s">
        <v>136</v>
      </c>
      <c r="E525" s="254" t="s">
        <v>1</v>
      </c>
      <c r="F525" s="255" t="s">
        <v>491</v>
      </c>
      <c r="G525" s="252"/>
      <c r="H525" s="254" t="s">
        <v>1</v>
      </c>
      <c r="I525" s="256"/>
      <c r="J525" s="252"/>
      <c r="K525" s="252"/>
      <c r="L525" s="257"/>
      <c r="M525" s="258"/>
      <c r="N525" s="259"/>
      <c r="O525" s="259"/>
      <c r="P525" s="259"/>
      <c r="Q525" s="259"/>
      <c r="R525" s="259"/>
      <c r="S525" s="259"/>
      <c r="T525" s="26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1" t="s">
        <v>136</v>
      </c>
      <c r="AU525" s="261" t="s">
        <v>83</v>
      </c>
      <c r="AV525" s="13" t="s">
        <v>81</v>
      </c>
      <c r="AW525" s="13" t="s">
        <v>30</v>
      </c>
      <c r="AX525" s="13" t="s">
        <v>73</v>
      </c>
      <c r="AY525" s="261" t="s">
        <v>128</v>
      </c>
    </row>
    <row r="526" s="13" customFormat="1">
      <c r="A526" s="13"/>
      <c r="B526" s="251"/>
      <c r="C526" s="252"/>
      <c r="D526" s="253" t="s">
        <v>136</v>
      </c>
      <c r="E526" s="254" t="s">
        <v>1</v>
      </c>
      <c r="F526" s="255" t="s">
        <v>495</v>
      </c>
      <c r="G526" s="252"/>
      <c r="H526" s="254" t="s">
        <v>1</v>
      </c>
      <c r="I526" s="256"/>
      <c r="J526" s="252"/>
      <c r="K526" s="252"/>
      <c r="L526" s="257"/>
      <c r="M526" s="258"/>
      <c r="N526" s="259"/>
      <c r="O526" s="259"/>
      <c r="P526" s="259"/>
      <c r="Q526" s="259"/>
      <c r="R526" s="259"/>
      <c r="S526" s="259"/>
      <c r="T526" s="26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61" t="s">
        <v>136</v>
      </c>
      <c r="AU526" s="261" t="s">
        <v>83</v>
      </c>
      <c r="AV526" s="13" t="s">
        <v>81</v>
      </c>
      <c r="AW526" s="13" t="s">
        <v>30</v>
      </c>
      <c r="AX526" s="13" t="s">
        <v>73</v>
      </c>
      <c r="AY526" s="261" t="s">
        <v>128</v>
      </c>
    </row>
    <row r="527" s="13" customFormat="1">
      <c r="A527" s="13"/>
      <c r="B527" s="251"/>
      <c r="C527" s="252"/>
      <c r="D527" s="253" t="s">
        <v>136</v>
      </c>
      <c r="E527" s="254" t="s">
        <v>1</v>
      </c>
      <c r="F527" s="255" t="s">
        <v>513</v>
      </c>
      <c r="G527" s="252"/>
      <c r="H527" s="254" t="s">
        <v>1</v>
      </c>
      <c r="I527" s="256"/>
      <c r="J527" s="252"/>
      <c r="K527" s="252"/>
      <c r="L527" s="257"/>
      <c r="M527" s="258"/>
      <c r="N527" s="259"/>
      <c r="O527" s="259"/>
      <c r="P527" s="259"/>
      <c r="Q527" s="259"/>
      <c r="R527" s="259"/>
      <c r="S527" s="259"/>
      <c r="T527" s="26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61" t="s">
        <v>136</v>
      </c>
      <c r="AU527" s="261" t="s">
        <v>83</v>
      </c>
      <c r="AV527" s="13" t="s">
        <v>81</v>
      </c>
      <c r="AW527" s="13" t="s">
        <v>30</v>
      </c>
      <c r="AX527" s="13" t="s">
        <v>73</v>
      </c>
      <c r="AY527" s="261" t="s">
        <v>128</v>
      </c>
    </row>
    <row r="528" s="13" customFormat="1">
      <c r="A528" s="13"/>
      <c r="B528" s="251"/>
      <c r="C528" s="252"/>
      <c r="D528" s="253" t="s">
        <v>136</v>
      </c>
      <c r="E528" s="254" t="s">
        <v>1</v>
      </c>
      <c r="F528" s="255" t="s">
        <v>414</v>
      </c>
      <c r="G528" s="252"/>
      <c r="H528" s="254" t="s">
        <v>1</v>
      </c>
      <c r="I528" s="256"/>
      <c r="J528" s="252"/>
      <c r="K528" s="252"/>
      <c r="L528" s="257"/>
      <c r="M528" s="258"/>
      <c r="N528" s="259"/>
      <c r="O528" s="259"/>
      <c r="P528" s="259"/>
      <c r="Q528" s="259"/>
      <c r="R528" s="259"/>
      <c r="S528" s="259"/>
      <c r="T528" s="260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1" t="s">
        <v>136</v>
      </c>
      <c r="AU528" s="261" t="s">
        <v>83</v>
      </c>
      <c r="AV528" s="13" t="s">
        <v>81</v>
      </c>
      <c r="AW528" s="13" t="s">
        <v>30</v>
      </c>
      <c r="AX528" s="13" t="s">
        <v>73</v>
      </c>
      <c r="AY528" s="261" t="s">
        <v>128</v>
      </c>
    </row>
    <row r="529" s="13" customFormat="1">
      <c r="A529" s="13"/>
      <c r="B529" s="251"/>
      <c r="C529" s="252"/>
      <c r="D529" s="253" t="s">
        <v>136</v>
      </c>
      <c r="E529" s="254" t="s">
        <v>1</v>
      </c>
      <c r="F529" s="255" t="s">
        <v>415</v>
      </c>
      <c r="G529" s="252"/>
      <c r="H529" s="254" t="s">
        <v>1</v>
      </c>
      <c r="I529" s="256"/>
      <c r="J529" s="252"/>
      <c r="K529" s="252"/>
      <c r="L529" s="257"/>
      <c r="M529" s="258"/>
      <c r="N529" s="259"/>
      <c r="O529" s="259"/>
      <c r="P529" s="259"/>
      <c r="Q529" s="259"/>
      <c r="R529" s="259"/>
      <c r="S529" s="259"/>
      <c r="T529" s="260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61" t="s">
        <v>136</v>
      </c>
      <c r="AU529" s="261" t="s">
        <v>83</v>
      </c>
      <c r="AV529" s="13" t="s">
        <v>81</v>
      </c>
      <c r="AW529" s="13" t="s">
        <v>30</v>
      </c>
      <c r="AX529" s="13" t="s">
        <v>73</v>
      </c>
      <c r="AY529" s="261" t="s">
        <v>128</v>
      </c>
    </row>
    <row r="530" s="13" customFormat="1">
      <c r="A530" s="13"/>
      <c r="B530" s="251"/>
      <c r="C530" s="252"/>
      <c r="D530" s="253" t="s">
        <v>136</v>
      </c>
      <c r="E530" s="254" t="s">
        <v>1</v>
      </c>
      <c r="F530" s="255" t="s">
        <v>514</v>
      </c>
      <c r="G530" s="252"/>
      <c r="H530" s="254" t="s">
        <v>1</v>
      </c>
      <c r="I530" s="256"/>
      <c r="J530" s="252"/>
      <c r="K530" s="252"/>
      <c r="L530" s="257"/>
      <c r="M530" s="258"/>
      <c r="N530" s="259"/>
      <c r="O530" s="259"/>
      <c r="P530" s="259"/>
      <c r="Q530" s="259"/>
      <c r="R530" s="259"/>
      <c r="S530" s="259"/>
      <c r="T530" s="26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61" t="s">
        <v>136</v>
      </c>
      <c r="AU530" s="261" t="s">
        <v>83</v>
      </c>
      <c r="AV530" s="13" t="s">
        <v>81</v>
      </c>
      <c r="AW530" s="13" t="s">
        <v>30</v>
      </c>
      <c r="AX530" s="13" t="s">
        <v>73</v>
      </c>
      <c r="AY530" s="261" t="s">
        <v>128</v>
      </c>
    </row>
    <row r="531" s="14" customFormat="1">
      <c r="A531" s="14"/>
      <c r="B531" s="262"/>
      <c r="C531" s="263"/>
      <c r="D531" s="253" t="s">
        <v>136</v>
      </c>
      <c r="E531" s="264" t="s">
        <v>1</v>
      </c>
      <c r="F531" s="265" t="s">
        <v>83</v>
      </c>
      <c r="G531" s="263"/>
      <c r="H531" s="266">
        <v>2</v>
      </c>
      <c r="I531" s="267"/>
      <c r="J531" s="263"/>
      <c r="K531" s="263"/>
      <c r="L531" s="268"/>
      <c r="M531" s="269"/>
      <c r="N531" s="270"/>
      <c r="O531" s="270"/>
      <c r="P531" s="270"/>
      <c r="Q531" s="270"/>
      <c r="R531" s="270"/>
      <c r="S531" s="270"/>
      <c r="T531" s="27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72" t="s">
        <v>136</v>
      </c>
      <c r="AU531" s="272" t="s">
        <v>83</v>
      </c>
      <c r="AV531" s="14" t="s">
        <v>83</v>
      </c>
      <c r="AW531" s="14" t="s">
        <v>30</v>
      </c>
      <c r="AX531" s="14" t="s">
        <v>81</v>
      </c>
      <c r="AY531" s="272" t="s">
        <v>128</v>
      </c>
    </row>
    <row r="532" s="12" customFormat="1" ht="22.8" customHeight="1">
      <c r="A532" s="12"/>
      <c r="B532" s="221"/>
      <c r="C532" s="222"/>
      <c r="D532" s="223" t="s">
        <v>72</v>
      </c>
      <c r="E532" s="235" t="s">
        <v>515</v>
      </c>
      <c r="F532" s="235" t="s">
        <v>516</v>
      </c>
      <c r="G532" s="222"/>
      <c r="H532" s="222"/>
      <c r="I532" s="225"/>
      <c r="J532" s="236">
        <f>BK532</f>
        <v>0</v>
      </c>
      <c r="K532" s="222"/>
      <c r="L532" s="227"/>
      <c r="M532" s="228"/>
      <c r="N532" s="229"/>
      <c r="O532" s="229"/>
      <c r="P532" s="230">
        <f>SUM(P533:P668)</f>
        <v>0</v>
      </c>
      <c r="Q532" s="229"/>
      <c r="R532" s="230">
        <f>SUM(R533:R668)</f>
        <v>1.44251</v>
      </c>
      <c r="S532" s="229"/>
      <c r="T532" s="231">
        <f>SUM(T533:T668)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32" t="s">
        <v>81</v>
      </c>
      <c r="AT532" s="233" t="s">
        <v>72</v>
      </c>
      <c r="AU532" s="233" t="s">
        <v>81</v>
      </c>
      <c r="AY532" s="232" t="s">
        <v>128</v>
      </c>
      <c r="BK532" s="234">
        <f>SUM(BK533:BK668)</f>
        <v>0</v>
      </c>
    </row>
    <row r="533" s="2" customFormat="1" ht="21.75" customHeight="1">
      <c r="A533" s="39"/>
      <c r="B533" s="40"/>
      <c r="C533" s="237" t="s">
        <v>517</v>
      </c>
      <c r="D533" s="237" t="s">
        <v>130</v>
      </c>
      <c r="E533" s="238" t="s">
        <v>518</v>
      </c>
      <c r="F533" s="239" t="s">
        <v>519</v>
      </c>
      <c r="G533" s="240" t="s">
        <v>133</v>
      </c>
      <c r="H533" s="241">
        <v>17</v>
      </c>
      <c r="I533" s="242"/>
      <c r="J533" s="243">
        <f>ROUND(I533*H533,2)</f>
        <v>0</v>
      </c>
      <c r="K533" s="244"/>
      <c r="L533" s="45"/>
      <c r="M533" s="245" t="s">
        <v>1</v>
      </c>
      <c r="N533" s="246" t="s">
        <v>38</v>
      </c>
      <c r="O533" s="92"/>
      <c r="P533" s="247">
        <f>O533*H533</f>
        <v>0</v>
      </c>
      <c r="Q533" s="247">
        <v>0</v>
      </c>
      <c r="R533" s="247">
        <f>Q533*H533</f>
        <v>0</v>
      </c>
      <c r="S533" s="247">
        <v>0</v>
      </c>
      <c r="T533" s="248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49" t="s">
        <v>134</v>
      </c>
      <c r="AT533" s="249" t="s">
        <v>130</v>
      </c>
      <c r="AU533" s="249" t="s">
        <v>83</v>
      </c>
      <c r="AY533" s="18" t="s">
        <v>128</v>
      </c>
      <c r="BE533" s="250">
        <f>IF(N533="základní",J533,0)</f>
        <v>0</v>
      </c>
      <c r="BF533" s="250">
        <f>IF(N533="snížená",J533,0)</f>
        <v>0</v>
      </c>
      <c r="BG533" s="250">
        <f>IF(N533="zákl. přenesená",J533,0)</f>
        <v>0</v>
      </c>
      <c r="BH533" s="250">
        <f>IF(N533="sníž. přenesená",J533,0)</f>
        <v>0</v>
      </c>
      <c r="BI533" s="250">
        <f>IF(N533="nulová",J533,0)</f>
        <v>0</v>
      </c>
      <c r="BJ533" s="18" t="s">
        <v>81</v>
      </c>
      <c r="BK533" s="250">
        <f>ROUND(I533*H533,2)</f>
        <v>0</v>
      </c>
      <c r="BL533" s="18" t="s">
        <v>134</v>
      </c>
      <c r="BM533" s="249" t="s">
        <v>520</v>
      </c>
    </row>
    <row r="534" s="13" customFormat="1">
      <c r="A534" s="13"/>
      <c r="B534" s="251"/>
      <c r="C534" s="252"/>
      <c r="D534" s="253" t="s">
        <v>136</v>
      </c>
      <c r="E534" s="254" t="s">
        <v>1</v>
      </c>
      <c r="F534" s="255" t="s">
        <v>521</v>
      </c>
      <c r="G534" s="252"/>
      <c r="H534" s="254" t="s">
        <v>1</v>
      </c>
      <c r="I534" s="256"/>
      <c r="J534" s="252"/>
      <c r="K534" s="252"/>
      <c r="L534" s="257"/>
      <c r="M534" s="258"/>
      <c r="N534" s="259"/>
      <c r="O534" s="259"/>
      <c r="P534" s="259"/>
      <c r="Q534" s="259"/>
      <c r="R534" s="259"/>
      <c r="S534" s="259"/>
      <c r="T534" s="26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61" t="s">
        <v>136</v>
      </c>
      <c r="AU534" s="261" t="s">
        <v>83</v>
      </c>
      <c r="AV534" s="13" t="s">
        <v>81</v>
      </c>
      <c r="AW534" s="13" t="s">
        <v>30</v>
      </c>
      <c r="AX534" s="13" t="s">
        <v>73</v>
      </c>
      <c r="AY534" s="261" t="s">
        <v>128</v>
      </c>
    </row>
    <row r="535" s="13" customFormat="1">
      <c r="A535" s="13"/>
      <c r="B535" s="251"/>
      <c r="C535" s="252"/>
      <c r="D535" s="253" t="s">
        <v>136</v>
      </c>
      <c r="E535" s="254" t="s">
        <v>1</v>
      </c>
      <c r="F535" s="255" t="s">
        <v>522</v>
      </c>
      <c r="G535" s="252"/>
      <c r="H535" s="254" t="s">
        <v>1</v>
      </c>
      <c r="I535" s="256"/>
      <c r="J535" s="252"/>
      <c r="K535" s="252"/>
      <c r="L535" s="257"/>
      <c r="M535" s="258"/>
      <c r="N535" s="259"/>
      <c r="O535" s="259"/>
      <c r="P535" s="259"/>
      <c r="Q535" s="259"/>
      <c r="R535" s="259"/>
      <c r="S535" s="259"/>
      <c r="T535" s="26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61" t="s">
        <v>136</v>
      </c>
      <c r="AU535" s="261" t="s">
        <v>83</v>
      </c>
      <c r="AV535" s="13" t="s">
        <v>81</v>
      </c>
      <c r="AW535" s="13" t="s">
        <v>30</v>
      </c>
      <c r="AX535" s="13" t="s">
        <v>73</v>
      </c>
      <c r="AY535" s="261" t="s">
        <v>128</v>
      </c>
    </row>
    <row r="536" s="14" customFormat="1">
      <c r="A536" s="14"/>
      <c r="B536" s="262"/>
      <c r="C536" s="263"/>
      <c r="D536" s="253" t="s">
        <v>136</v>
      </c>
      <c r="E536" s="264" t="s">
        <v>1</v>
      </c>
      <c r="F536" s="265" t="s">
        <v>255</v>
      </c>
      <c r="G536" s="263"/>
      <c r="H536" s="266">
        <v>17</v>
      </c>
      <c r="I536" s="267"/>
      <c r="J536" s="263"/>
      <c r="K536" s="263"/>
      <c r="L536" s="268"/>
      <c r="M536" s="269"/>
      <c r="N536" s="270"/>
      <c r="O536" s="270"/>
      <c r="P536" s="270"/>
      <c r="Q536" s="270"/>
      <c r="R536" s="270"/>
      <c r="S536" s="270"/>
      <c r="T536" s="271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72" t="s">
        <v>136</v>
      </c>
      <c r="AU536" s="272" t="s">
        <v>83</v>
      </c>
      <c r="AV536" s="14" t="s">
        <v>83</v>
      </c>
      <c r="AW536" s="14" t="s">
        <v>30</v>
      </c>
      <c r="AX536" s="14" t="s">
        <v>81</v>
      </c>
      <c r="AY536" s="272" t="s">
        <v>128</v>
      </c>
    </row>
    <row r="537" s="2" customFormat="1" ht="16.5" customHeight="1">
      <c r="A537" s="39"/>
      <c r="B537" s="40"/>
      <c r="C537" s="237" t="s">
        <v>523</v>
      </c>
      <c r="D537" s="237" t="s">
        <v>130</v>
      </c>
      <c r="E537" s="238" t="s">
        <v>524</v>
      </c>
      <c r="F537" s="239" t="s">
        <v>525</v>
      </c>
      <c r="G537" s="240" t="s">
        <v>133</v>
      </c>
      <c r="H537" s="241">
        <v>17</v>
      </c>
      <c r="I537" s="242"/>
      <c r="J537" s="243">
        <f>ROUND(I537*H537,2)</f>
        <v>0</v>
      </c>
      <c r="K537" s="244"/>
      <c r="L537" s="45"/>
      <c r="M537" s="245" t="s">
        <v>1</v>
      </c>
      <c r="N537" s="246" t="s">
        <v>38</v>
      </c>
      <c r="O537" s="92"/>
      <c r="P537" s="247">
        <f>O537*H537</f>
        <v>0</v>
      </c>
      <c r="Q537" s="247">
        <v>0</v>
      </c>
      <c r="R537" s="247">
        <f>Q537*H537</f>
        <v>0</v>
      </c>
      <c r="S537" s="247">
        <v>0</v>
      </c>
      <c r="T537" s="248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49" t="s">
        <v>134</v>
      </c>
      <c r="AT537" s="249" t="s">
        <v>130</v>
      </c>
      <c r="AU537" s="249" t="s">
        <v>83</v>
      </c>
      <c r="AY537" s="18" t="s">
        <v>128</v>
      </c>
      <c r="BE537" s="250">
        <f>IF(N537="základní",J537,0)</f>
        <v>0</v>
      </c>
      <c r="BF537" s="250">
        <f>IF(N537="snížená",J537,0)</f>
        <v>0</v>
      </c>
      <c r="BG537" s="250">
        <f>IF(N537="zákl. přenesená",J537,0)</f>
        <v>0</v>
      </c>
      <c r="BH537" s="250">
        <f>IF(N537="sníž. přenesená",J537,0)</f>
        <v>0</v>
      </c>
      <c r="BI537" s="250">
        <f>IF(N537="nulová",J537,0)</f>
        <v>0</v>
      </c>
      <c r="BJ537" s="18" t="s">
        <v>81</v>
      </c>
      <c r="BK537" s="250">
        <f>ROUND(I537*H537,2)</f>
        <v>0</v>
      </c>
      <c r="BL537" s="18" t="s">
        <v>134</v>
      </c>
      <c r="BM537" s="249" t="s">
        <v>526</v>
      </c>
    </row>
    <row r="538" s="13" customFormat="1">
      <c r="A538" s="13"/>
      <c r="B538" s="251"/>
      <c r="C538" s="252"/>
      <c r="D538" s="253" t="s">
        <v>136</v>
      </c>
      <c r="E538" s="254" t="s">
        <v>1</v>
      </c>
      <c r="F538" s="255" t="s">
        <v>521</v>
      </c>
      <c r="G538" s="252"/>
      <c r="H538" s="254" t="s">
        <v>1</v>
      </c>
      <c r="I538" s="256"/>
      <c r="J538" s="252"/>
      <c r="K538" s="252"/>
      <c r="L538" s="257"/>
      <c r="M538" s="258"/>
      <c r="N538" s="259"/>
      <c r="O538" s="259"/>
      <c r="P538" s="259"/>
      <c r="Q538" s="259"/>
      <c r="R538" s="259"/>
      <c r="S538" s="259"/>
      <c r="T538" s="26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1" t="s">
        <v>136</v>
      </c>
      <c r="AU538" s="261" t="s">
        <v>83</v>
      </c>
      <c r="AV538" s="13" t="s">
        <v>81</v>
      </c>
      <c r="AW538" s="13" t="s">
        <v>30</v>
      </c>
      <c r="AX538" s="13" t="s">
        <v>73</v>
      </c>
      <c r="AY538" s="261" t="s">
        <v>128</v>
      </c>
    </row>
    <row r="539" s="13" customFormat="1">
      <c r="A539" s="13"/>
      <c r="B539" s="251"/>
      <c r="C539" s="252"/>
      <c r="D539" s="253" t="s">
        <v>136</v>
      </c>
      <c r="E539" s="254" t="s">
        <v>1</v>
      </c>
      <c r="F539" s="255" t="s">
        <v>522</v>
      </c>
      <c r="G539" s="252"/>
      <c r="H539" s="254" t="s">
        <v>1</v>
      </c>
      <c r="I539" s="256"/>
      <c r="J539" s="252"/>
      <c r="K539" s="252"/>
      <c r="L539" s="257"/>
      <c r="M539" s="258"/>
      <c r="N539" s="259"/>
      <c r="O539" s="259"/>
      <c r="P539" s="259"/>
      <c r="Q539" s="259"/>
      <c r="R539" s="259"/>
      <c r="S539" s="259"/>
      <c r="T539" s="260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61" t="s">
        <v>136</v>
      </c>
      <c r="AU539" s="261" t="s">
        <v>83</v>
      </c>
      <c r="AV539" s="13" t="s">
        <v>81</v>
      </c>
      <c r="AW539" s="13" t="s">
        <v>30</v>
      </c>
      <c r="AX539" s="13" t="s">
        <v>73</v>
      </c>
      <c r="AY539" s="261" t="s">
        <v>128</v>
      </c>
    </row>
    <row r="540" s="14" customFormat="1">
      <c r="A540" s="14"/>
      <c r="B540" s="262"/>
      <c r="C540" s="263"/>
      <c r="D540" s="253" t="s">
        <v>136</v>
      </c>
      <c r="E540" s="264" t="s">
        <v>1</v>
      </c>
      <c r="F540" s="265" t="s">
        <v>255</v>
      </c>
      <c r="G540" s="263"/>
      <c r="H540" s="266">
        <v>17</v>
      </c>
      <c r="I540" s="267"/>
      <c r="J540" s="263"/>
      <c r="K540" s="263"/>
      <c r="L540" s="268"/>
      <c r="M540" s="269"/>
      <c r="N540" s="270"/>
      <c r="O540" s="270"/>
      <c r="P540" s="270"/>
      <c r="Q540" s="270"/>
      <c r="R540" s="270"/>
      <c r="S540" s="270"/>
      <c r="T540" s="271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72" t="s">
        <v>136</v>
      </c>
      <c r="AU540" s="272" t="s">
        <v>83</v>
      </c>
      <c r="AV540" s="14" t="s">
        <v>83</v>
      </c>
      <c r="AW540" s="14" t="s">
        <v>30</v>
      </c>
      <c r="AX540" s="14" t="s">
        <v>81</v>
      </c>
      <c r="AY540" s="272" t="s">
        <v>128</v>
      </c>
    </row>
    <row r="541" s="2" customFormat="1" ht="21.75" customHeight="1">
      <c r="A541" s="39"/>
      <c r="B541" s="40"/>
      <c r="C541" s="237" t="s">
        <v>527</v>
      </c>
      <c r="D541" s="237" t="s">
        <v>130</v>
      </c>
      <c r="E541" s="238" t="s">
        <v>528</v>
      </c>
      <c r="F541" s="239" t="s">
        <v>529</v>
      </c>
      <c r="G541" s="240" t="s">
        <v>408</v>
      </c>
      <c r="H541" s="241">
        <v>2</v>
      </c>
      <c r="I541" s="242"/>
      <c r="J541" s="243">
        <f>ROUND(I541*H541,2)</f>
        <v>0</v>
      </c>
      <c r="K541" s="244"/>
      <c r="L541" s="45"/>
      <c r="M541" s="245" t="s">
        <v>1</v>
      </c>
      <c r="N541" s="246" t="s">
        <v>38</v>
      </c>
      <c r="O541" s="92"/>
      <c r="P541" s="247">
        <f>O541*H541</f>
        <v>0</v>
      </c>
      <c r="Q541" s="247">
        <v>0.46009</v>
      </c>
      <c r="R541" s="247">
        <f>Q541*H541</f>
        <v>0.92018</v>
      </c>
      <c r="S541" s="247">
        <v>0</v>
      </c>
      <c r="T541" s="248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49" t="s">
        <v>134</v>
      </c>
      <c r="AT541" s="249" t="s">
        <v>130</v>
      </c>
      <c r="AU541" s="249" t="s">
        <v>83</v>
      </c>
      <c r="AY541" s="18" t="s">
        <v>128</v>
      </c>
      <c r="BE541" s="250">
        <f>IF(N541="základní",J541,0)</f>
        <v>0</v>
      </c>
      <c r="BF541" s="250">
        <f>IF(N541="snížená",J541,0)</f>
        <v>0</v>
      </c>
      <c r="BG541" s="250">
        <f>IF(N541="zákl. přenesená",J541,0)</f>
        <v>0</v>
      </c>
      <c r="BH541" s="250">
        <f>IF(N541="sníž. přenesená",J541,0)</f>
        <v>0</v>
      </c>
      <c r="BI541" s="250">
        <f>IF(N541="nulová",J541,0)</f>
        <v>0</v>
      </c>
      <c r="BJ541" s="18" t="s">
        <v>81</v>
      </c>
      <c r="BK541" s="250">
        <f>ROUND(I541*H541,2)</f>
        <v>0</v>
      </c>
      <c r="BL541" s="18" t="s">
        <v>134</v>
      </c>
      <c r="BM541" s="249" t="s">
        <v>530</v>
      </c>
    </row>
    <row r="542" s="13" customFormat="1">
      <c r="A542" s="13"/>
      <c r="B542" s="251"/>
      <c r="C542" s="252"/>
      <c r="D542" s="253" t="s">
        <v>136</v>
      </c>
      <c r="E542" s="254" t="s">
        <v>1</v>
      </c>
      <c r="F542" s="255" t="s">
        <v>531</v>
      </c>
      <c r="G542" s="252"/>
      <c r="H542" s="254" t="s">
        <v>1</v>
      </c>
      <c r="I542" s="256"/>
      <c r="J542" s="252"/>
      <c r="K542" s="252"/>
      <c r="L542" s="257"/>
      <c r="M542" s="258"/>
      <c r="N542" s="259"/>
      <c r="O542" s="259"/>
      <c r="P542" s="259"/>
      <c r="Q542" s="259"/>
      <c r="R542" s="259"/>
      <c r="S542" s="259"/>
      <c r="T542" s="260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61" t="s">
        <v>136</v>
      </c>
      <c r="AU542" s="261" t="s">
        <v>83</v>
      </c>
      <c r="AV542" s="13" t="s">
        <v>81</v>
      </c>
      <c r="AW542" s="13" t="s">
        <v>30</v>
      </c>
      <c r="AX542" s="13" t="s">
        <v>73</v>
      </c>
      <c r="AY542" s="261" t="s">
        <v>128</v>
      </c>
    </row>
    <row r="543" s="14" customFormat="1">
      <c r="A543" s="14"/>
      <c r="B543" s="262"/>
      <c r="C543" s="263"/>
      <c r="D543" s="253" t="s">
        <v>136</v>
      </c>
      <c r="E543" s="264" t="s">
        <v>1</v>
      </c>
      <c r="F543" s="265" t="s">
        <v>83</v>
      </c>
      <c r="G543" s="263"/>
      <c r="H543" s="266">
        <v>2</v>
      </c>
      <c r="I543" s="267"/>
      <c r="J543" s="263"/>
      <c r="K543" s="263"/>
      <c r="L543" s="268"/>
      <c r="M543" s="269"/>
      <c r="N543" s="270"/>
      <c r="O543" s="270"/>
      <c r="P543" s="270"/>
      <c r="Q543" s="270"/>
      <c r="R543" s="270"/>
      <c r="S543" s="270"/>
      <c r="T543" s="27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72" t="s">
        <v>136</v>
      </c>
      <c r="AU543" s="272" t="s">
        <v>83</v>
      </c>
      <c r="AV543" s="14" t="s">
        <v>83</v>
      </c>
      <c r="AW543" s="14" t="s">
        <v>30</v>
      </c>
      <c r="AX543" s="14" t="s">
        <v>81</v>
      </c>
      <c r="AY543" s="272" t="s">
        <v>128</v>
      </c>
    </row>
    <row r="544" s="2" customFormat="1" ht="16.5" customHeight="1">
      <c r="A544" s="39"/>
      <c r="B544" s="40"/>
      <c r="C544" s="237" t="s">
        <v>532</v>
      </c>
      <c r="D544" s="237" t="s">
        <v>130</v>
      </c>
      <c r="E544" s="238" t="s">
        <v>533</v>
      </c>
      <c r="F544" s="239" t="s">
        <v>534</v>
      </c>
      <c r="G544" s="240" t="s">
        <v>535</v>
      </c>
      <c r="H544" s="241">
        <v>1</v>
      </c>
      <c r="I544" s="242"/>
      <c r="J544" s="243">
        <f>ROUND(I544*H544,2)</f>
        <v>0</v>
      </c>
      <c r="K544" s="244"/>
      <c r="L544" s="45"/>
      <c r="M544" s="245" t="s">
        <v>1</v>
      </c>
      <c r="N544" s="246" t="s">
        <v>38</v>
      </c>
      <c r="O544" s="92"/>
      <c r="P544" s="247">
        <f>O544*H544</f>
        <v>0</v>
      </c>
      <c r="Q544" s="247">
        <v>0</v>
      </c>
      <c r="R544" s="247">
        <f>Q544*H544</f>
        <v>0</v>
      </c>
      <c r="S544" s="247">
        <v>0</v>
      </c>
      <c r="T544" s="248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49" t="s">
        <v>134</v>
      </c>
      <c r="AT544" s="249" t="s">
        <v>130</v>
      </c>
      <c r="AU544" s="249" t="s">
        <v>83</v>
      </c>
      <c r="AY544" s="18" t="s">
        <v>128</v>
      </c>
      <c r="BE544" s="250">
        <f>IF(N544="základní",J544,0)</f>
        <v>0</v>
      </c>
      <c r="BF544" s="250">
        <f>IF(N544="snížená",J544,0)</f>
        <v>0</v>
      </c>
      <c r="BG544" s="250">
        <f>IF(N544="zákl. přenesená",J544,0)</f>
        <v>0</v>
      </c>
      <c r="BH544" s="250">
        <f>IF(N544="sníž. přenesená",J544,0)</f>
        <v>0</v>
      </c>
      <c r="BI544" s="250">
        <f>IF(N544="nulová",J544,0)</f>
        <v>0</v>
      </c>
      <c r="BJ544" s="18" t="s">
        <v>81</v>
      </c>
      <c r="BK544" s="250">
        <f>ROUND(I544*H544,2)</f>
        <v>0</v>
      </c>
      <c r="BL544" s="18" t="s">
        <v>134</v>
      </c>
      <c r="BM544" s="249" t="s">
        <v>536</v>
      </c>
    </row>
    <row r="545" s="13" customFormat="1">
      <c r="A545" s="13"/>
      <c r="B545" s="251"/>
      <c r="C545" s="252"/>
      <c r="D545" s="253" t="s">
        <v>136</v>
      </c>
      <c r="E545" s="254" t="s">
        <v>1</v>
      </c>
      <c r="F545" s="255" t="s">
        <v>259</v>
      </c>
      <c r="G545" s="252"/>
      <c r="H545" s="254" t="s">
        <v>1</v>
      </c>
      <c r="I545" s="256"/>
      <c r="J545" s="252"/>
      <c r="K545" s="252"/>
      <c r="L545" s="257"/>
      <c r="M545" s="258"/>
      <c r="N545" s="259"/>
      <c r="O545" s="259"/>
      <c r="P545" s="259"/>
      <c r="Q545" s="259"/>
      <c r="R545" s="259"/>
      <c r="S545" s="259"/>
      <c r="T545" s="26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61" t="s">
        <v>136</v>
      </c>
      <c r="AU545" s="261" t="s">
        <v>83</v>
      </c>
      <c r="AV545" s="13" t="s">
        <v>81</v>
      </c>
      <c r="AW545" s="13" t="s">
        <v>30</v>
      </c>
      <c r="AX545" s="13" t="s">
        <v>73</v>
      </c>
      <c r="AY545" s="261" t="s">
        <v>128</v>
      </c>
    </row>
    <row r="546" s="13" customFormat="1">
      <c r="A546" s="13"/>
      <c r="B546" s="251"/>
      <c r="C546" s="252"/>
      <c r="D546" s="253" t="s">
        <v>136</v>
      </c>
      <c r="E546" s="254" t="s">
        <v>1</v>
      </c>
      <c r="F546" s="255" t="s">
        <v>537</v>
      </c>
      <c r="G546" s="252"/>
      <c r="H546" s="254" t="s">
        <v>1</v>
      </c>
      <c r="I546" s="256"/>
      <c r="J546" s="252"/>
      <c r="K546" s="252"/>
      <c r="L546" s="257"/>
      <c r="M546" s="258"/>
      <c r="N546" s="259"/>
      <c r="O546" s="259"/>
      <c r="P546" s="259"/>
      <c r="Q546" s="259"/>
      <c r="R546" s="259"/>
      <c r="S546" s="259"/>
      <c r="T546" s="260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61" t="s">
        <v>136</v>
      </c>
      <c r="AU546" s="261" t="s">
        <v>83</v>
      </c>
      <c r="AV546" s="13" t="s">
        <v>81</v>
      </c>
      <c r="AW546" s="13" t="s">
        <v>30</v>
      </c>
      <c r="AX546" s="13" t="s">
        <v>73</v>
      </c>
      <c r="AY546" s="261" t="s">
        <v>128</v>
      </c>
    </row>
    <row r="547" s="14" customFormat="1">
      <c r="A547" s="14"/>
      <c r="B547" s="262"/>
      <c r="C547" s="263"/>
      <c r="D547" s="253" t="s">
        <v>136</v>
      </c>
      <c r="E547" s="264" t="s">
        <v>1</v>
      </c>
      <c r="F547" s="265" t="s">
        <v>81</v>
      </c>
      <c r="G547" s="263"/>
      <c r="H547" s="266">
        <v>1</v>
      </c>
      <c r="I547" s="267"/>
      <c r="J547" s="263"/>
      <c r="K547" s="263"/>
      <c r="L547" s="268"/>
      <c r="M547" s="269"/>
      <c r="N547" s="270"/>
      <c r="O547" s="270"/>
      <c r="P547" s="270"/>
      <c r="Q547" s="270"/>
      <c r="R547" s="270"/>
      <c r="S547" s="270"/>
      <c r="T547" s="27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72" t="s">
        <v>136</v>
      </c>
      <c r="AU547" s="272" t="s">
        <v>83</v>
      </c>
      <c r="AV547" s="14" t="s">
        <v>83</v>
      </c>
      <c r="AW547" s="14" t="s">
        <v>30</v>
      </c>
      <c r="AX547" s="14" t="s">
        <v>81</v>
      </c>
      <c r="AY547" s="272" t="s">
        <v>128</v>
      </c>
    </row>
    <row r="548" s="2" customFormat="1" ht="16.5" customHeight="1">
      <c r="A548" s="39"/>
      <c r="B548" s="40"/>
      <c r="C548" s="237" t="s">
        <v>538</v>
      </c>
      <c r="D548" s="237" t="s">
        <v>130</v>
      </c>
      <c r="E548" s="238" t="s">
        <v>539</v>
      </c>
      <c r="F548" s="239" t="s">
        <v>540</v>
      </c>
      <c r="G548" s="240" t="s">
        <v>535</v>
      </c>
      <c r="H548" s="241">
        <v>1</v>
      </c>
      <c r="I548" s="242"/>
      <c r="J548" s="243">
        <f>ROUND(I548*H548,2)</f>
        <v>0</v>
      </c>
      <c r="K548" s="244"/>
      <c r="L548" s="45"/>
      <c r="M548" s="245" t="s">
        <v>1</v>
      </c>
      <c r="N548" s="246" t="s">
        <v>38</v>
      </c>
      <c r="O548" s="92"/>
      <c r="P548" s="247">
        <f>O548*H548</f>
        <v>0</v>
      </c>
      <c r="Q548" s="247">
        <v>0</v>
      </c>
      <c r="R548" s="247">
        <f>Q548*H548</f>
        <v>0</v>
      </c>
      <c r="S548" s="247">
        <v>0</v>
      </c>
      <c r="T548" s="248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49" t="s">
        <v>134</v>
      </c>
      <c r="AT548" s="249" t="s">
        <v>130</v>
      </c>
      <c r="AU548" s="249" t="s">
        <v>83</v>
      </c>
      <c r="AY548" s="18" t="s">
        <v>128</v>
      </c>
      <c r="BE548" s="250">
        <f>IF(N548="základní",J548,0)</f>
        <v>0</v>
      </c>
      <c r="BF548" s="250">
        <f>IF(N548="snížená",J548,0)</f>
        <v>0</v>
      </c>
      <c r="BG548" s="250">
        <f>IF(N548="zákl. přenesená",J548,0)</f>
        <v>0</v>
      </c>
      <c r="BH548" s="250">
        <f>IF(N548="sníž. přenesená",J548,0)</f>
        <v>0</v>
      </c>
      <c r="BI548" s="250">
        <f>IF(N548="nulová",J548,0)</f>
        <v>0</v>
      </c>
      <c r="BJ548" s="18" t="s">
        <v>81</v>
      </c>
      <c r="BK548" s="250">
        <f>ROUND(I548*H548,2)</f>
        <v>0</v>
      </c>
      <c r="BL548" s="18" t="s">
        <v>134</v>
      </c>
      <c r="BM548" s="249" t="s">
        <v>541</v>
      </c>
    </row>
    <row r="549" s="13" customFormat="1">
      <c r="A549" s="13"/>
      <c r="B549" s="251"/>
      <c r="C549" s="252"/>
      <c r="D549" s="253" t="s">
        <v>136</v>
      </c>
      <c r="E549" s="254" t="s">
        <v>1</v>
      </c>
      <c r="F549" s="255" t="s">
        <v>259</v>
      </c>
      <c r="G549" s="252"/>
      <c r="H549" s="254" t="s">
        <v>1</v>
      </c>
      <c r="I549" s="256"/>
      <c r="J549" s="252"/>
      <c r="K549" s="252"/>
      <c r="L549" s="257"/>
      <c r="M549" s="258"/>
      <c r="N549" s="259"/>
      <c r="O549" s="259"/>
      <c r="P549" s="259"/>
      <c r="Q549" s="259"/>
      <c r="R549" s="259"/>
      <c r="S549" s="259"/>
      <c r="T549" s="260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61" t="s">
        <v>136</v>
      </c>
      <c r="AU549" s="261" t="s">
        <v>83</v>
      </c>
      <c r="AV549" s="13" t="s">
        <v>81</v>
      </c>
      <c r="AW549" s="13" t="s">
        <v>30</v>
      </c>
      <c r="AX549" s="13" t="s">
        <v>73</v>
      </c>
      <c r="AY549" s="261" t="s">
        <v>128</v>
      </c>
    </row>
    <row r="550" s="13" customFormat="1">
      <c r="A550" s="13"/>
      <c r="B550" s="251"/>
      <c r="C550" s="252"/>
      <c r="D550" s="253" t="s">
        <v>136</v>
      </c>
      <c r="E550" s="254" t="s">
        <v>1</v>
      </c>
      <c r="F550" s="255" t="s">
        <v>537</v>
      </c>
      <c r="G550" s="252"/>
      <c r="H550" s="254" t="s">
        <v>1</v>
      </c>
      <c r="I550" s="256"/>
      <c r="J550" s="252"/>
      <c r="K550" s="252"/>
      <c r="L550" s="257"/>
      <c r="M550" s="258"/>
      <c r="N550" s="259"/>
      <c r="O550" s="259"/>
      <c r="P550" s="259"/>
      <c r="Q550" s="259"/>
      <c r="R550" s="259"/>
      <c r="S550" s="259"/>
      <c r="T550" s="260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61" t="s">
        <v>136</v>
      </c>
      <c r="AU550" s="261" t="s">
        <v>83</v>
      </c>
      <c r="AV550" s="13" t="s">
        <v>81</v>
      </c>
      <c r="AW550" s="13" t="s">
        <v>30</v>
      </c>
      <c r="AX550" s="13" t="s">
        <v>73</v>
      </c>
      <c r="AY550" s="261" t="s">
        <v>128</v>
      </c>
    </row>
    <row r="551" s="14" customFormat="1">
      <c r="A551" s="14"/>
      <c r="B551" s="262"/>
      <c r="C551" s="263"/>
      <c r="D551" s="253" t="s">
        <v>136</v>
      </c>
      <c r="E551" s="264" t="s">
        <v>1</v>
      </c>
      <c r="F551" s="265" t="s">
        <v>81</v>
      </c>
      <c r="G551" s="263"/>
      <c r="H551" s="266">
        <v>1</v>
      </c>
      <c r="I551" s="267"/>
      <c r="J551" s="263"/>
      <c r="K551" s="263"/>
      <c r="L551" s="268"/>
      <c r="M551" s="269"/>
      <c r="N551" s="270"/>
      <c r="O551" s="270"/>
      <c r="P551" s="270"/>
      <c r="Q551" s="270"/>
      <c r="R551" s="270"/>
      <c r="S551" s="270"/>
      <c r="T551" s="271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72" t="s">
        <v>136</v>
      </c>
      <c r="AU551" s="272" t="s">
        <v>83</v>
      </c>
      <c r="AV551" s="14" t="s">
        <v>83</v>
      </c>
      <c r="AW551" s="14" t="s">
        <v>30</v>
      </c>
      <c r="AX551" s="14" t="s">
        <v>81</v>
      </c>
      <c r="AY551" s="272" t="s">
        <v>128</v>
      </c>
    </row>
    <row r="552" s="2" customFormat="1" ht="16.5" customHeight="1">
      <c r="A552" s="39"/>
      <c r="B552" s="40"/>
      <c r="C552" s="237" t="s">
        <v>542</v>
      </c>
      <c r="D552" s="237" t="s">
        <v>130</v>
      </c>
      <c r="E552" s="238" t="s">
        <v>543</v>
      </c>
      <c r="F552" s="239" t="s">
        <v>544</v>
      </c>
      <c r="G552" s="240" t="s">
        <v>408</v>
      </c>
      <c r="H552" s="241">
        <v>1</v>
      </c>
      <c r="I552" s="242"/>
      <c r="J552" s="243">
        <f>ROUND(I552*H552,2)</f>
        <v>0</v>
      </c>
      <c r="K552" s="244"/>
      <c r="L552" s="45"/>
      <c r="M552" s="245" t="s">
        <v>1</v>
      </c>
      <c r="N552" s="246" t="s">
        <v>38</v>
      </c>
      <c r="O552" s="92"/>
      <c r="P552" s="247">
        <f>O552*H552</f>
        <v>0</v>
      </c>
      <c r="Q552" s="247">
        <v>0.00165</v>
      </c>
      <c r="R552" s="247">
        <f>Q552*H552</f>
        <v>0.00165</v>
      </c>
      <c r="S552" s="247">
        <v>0</v>
      </c>
      <c r="T552" s="248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9" t="s">
        <v>134</v>
      </c>
      <c r="AT552" s="249" t="s">
        <v>130</v>
      </c>
      <c r="AU552" s="249" t="s">
        <v>83</v>
      </c>
      <c r="AY552" s="18" t="s">
        <v>128</v>
      </c>
      <c r="BE552" s="250">
        <f>IF(N552="základní",J552,0)</f>
        <v>0</v>
      </c>
      <c r="BF552" s="250">
        <f>IF(N552="snížená",J552,0)</f>
        <v>0</v>
      </c>
      <c r="BG552" s="250">
        <f>IF(N552="zákl. přenesená",J552,0)</f>
        <v>0</v>
      </c>
      <c r="BH552" s="250">
        <f>IF(N552="sníž. přenesená",J552,0)</f>
        <v>0</v>
      </c>
      <c r="BI552" s="250">
        <f>IF(N552="nulová",J552,0)</f>
        <v>0</v>
      </c>
      <c r="BJ552" s="18" t="s">
        <v>81</v>
      </c>
      <c r="BK552" s="250">
        <f>ROUND(I552*H552,2)</f>
        <v>0</v>
      </c>
      <c r="BL552" s="18" t="s">
        <v>134</v>
      </c>
      <c r="BM552" s="249" t="s">
        <v>545</v>
      </c>
    </row>
    <row r="553" s="13" customFormat="1">
      <c r="A553" s="13"/>
      <c r="B553" s="251"/>
      <c r="C553" s="252"/>
      <c r="D553" s="253" t="s">
        <v>136</v>
      </c>
      <c r="E553" s="254" t="s">
        <v>1</v>
      </c>
      <c r="F553" s="255" t="s">
        <v>414</v>
      </c>
      <c r="G553" s="252"/>
      <c r="H553" s="254" t="s">
        <v>1</v>
      </c>
      <c r="I553" s="256"/>
      <c r="J553" s="252"/>
      <c r="K553" s="252"/>
      <c r="L553" s="257"/>
      <c r="M553" s="258"/>
      <c r="N553" s="259"/>
      <c r="O553" s="259"/>
      <c r="P553" s="259"/>
      <c r="Q553" s="259"/>
      <c r="R553" s="259"/>
      <c r="S553" s="259"/>
      <c r="T553" s="26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61" t="s">
        <v>136</v>
      </c>
      <c r="AU553" s="261" t="s">
        <v>83</v>
      </c>
      <c r="AV553" s="13" t="s">
        <v>81</v>
      </c>
      <c r="AW553" s="13" t="s">
        <v>30</v>
      </c>
      <c r="AX553" s="13" t="s">
        <v>73</v>
      </c>
      <c r="AY553" s="261" t="s">
        <v>128</v>
      </c>
    </row>
    <row r="554" s="13" customFormat="1">
      <c r="A554" s="13"/>
      <c r="B554" s="251"/>
      <c r="C554" s="252"/>
      <c r="D554" s="253" t="s">
        <v>136</v>
      </c>
      <c r="E554" s="254" t="s">
        <v>1</v>
      </c>
      <c r="F554" s="255" t="s">
        <v>415</v>
      </c>
      <c r="G554" s="252"/>
      <c r="H554" s="254" t="s">
        <v>1</v>
      </c>
      <c r="I554" s="256"/>
      <c r="J554" s="252"/>
      <c r="K554" s="252"/>
      <c r="L554" s="257"/>
      <c r="M554" s="258"/>
      <c r="N554" s="259"/>
      <c r="O554" s="259"/>
      <c r="P554" s="259"/>
      <c r="Q554" s="259"/>
      <c r="R554" s="259"/>
      <c r="S554" s="259"/>
      <c r="T554" s="26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61" t="s">
        <v>136</v>
      </c>
      <c r="AU554" s="261" t="s">
        <v>83</v>
      </c>
      <c r="AV554" s="13" t="s">
        <v>81</v>
      </c>
      <c r="AW554" s="13" t="s">
        <v>30</v>
      </c>
      <c r="AX554" s="13" t="s">
        <v>73</v>
      </c>
      <c r="AY554" s="261" t="s">
        <v>128</v>
      </c>
    </row>
    <row r="555" s="13" customFormat="1">
      <c r="A555" s="13"/>
      <c r="B555" s="251"/>
      <c r="C555" s="252"/>
      <c r="D555" s="253" t="s">
        <v>136</v>
      </c>
      <c r="E555" s="254" t="s">
        <v>1</v>
      </c>
      <c r="F555" s="255" t="s">
        <v>546</v>
      </c>
      <c r="G555" s="252"/>
      <c r="H555" s="254" t="s">
        <v>1</v>
      </c>
      <c r="I555" s="256"/>
      <c r="J555" s="252"/>
      <c r="K555" s="252"/>
      <c r="L555" s="257"/>
      <c r="M555" s="258"/>
      <c r="N555" s="259"/>
      <c r="O555" s="259"/>
      <c r="P555" s="259"/>
      <c r="Q555" s="259"/>
      <c r="R555" s="259"/>
      <c r="S555" s="259"/>
      <c r="T555" s="260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61" t="s">
        <v>136</v>
      </c>
      <c r="AU555" s="261" t="s">
        <v>83</v>
      </c>
      <c r="AV555" s="13" t="s">
        <v>81</v>
      </c>
      <c r="AW555" s="13" t="s">
        <v>30</v>
      </c>
      <c r="AX555" s="13" t="s">
        <v>73</v>
      </c>
      <c r="AY555" s="261" t="s">
        <v>128</v>
      </c>
    </row>
    <row r="556" s="14" customFormat="1">
      <c r="A556" s="14"/>
      <c r="B556" s="262"/>
      <c r="C556" s="263"/>
      <c r="D556" s="253" t="s">
        <v>136</v>
      </c>
      <c r="E556" s="264" t="s">
        <v>1</v>
      </c>
      <c r="F556" s="265" t="s">
        <v>81</v>
      </c>
      <c r="G556" s="263"/>
      <c r="H556" s="266">
        <v>1</v>
      </c>
      <c r="I556" s="267"/>
      <c r="J556" s="263"/>
      <c r="K556" s="263"/>
      <c r="L556" s="268"/>
      <c r="M556" s="269"/>
      <c r="N556" s="270"/>
      <c r="O556" s="270"/>
      <c r="P556" s="270"/>
      <c r="Q556" s="270"/>
      <c r="R556" s="270"/>
      <c r="S556" s="270"/>
      <c r="T556" s="271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72" t="s">
        <v>136</v>
      </c>
      <c r="AU556" s="272" t="s">
        <v>83</v>
      </c>
      <c r="AV556" s="14" t="s">
        <v>83</v>
      </c>
      <c r="AW556" s="14" t="s">
        <v>30</v>
      </c>
      <c r="AX556" s="14" t="s">
        <v>81</v>
      </c>
      <c r="AY556" s="272" t="s">
        <v>128</v>
      </c>
    </row>
    <row r="557" s="2" customFormat="1" ht="16.5" customHeight="1">
      <c r="A557" s="39"/>
      <c r="B557" s="40"/>
      <c r="C557" s="295" t="s">
        <v>547</v>
      </c>
      <c r="D557" s="295" t="s">
        <v>219</v>
      </c>
      <c r="E557" s="296" t="s">
        <v>548</v>
      </c>
      <c r="F557" s="297" t="s">
        <v>549</v>
      </c>
      <c r="G557" s="298" t="s">
        <v>408</v>
      </c>
      <c r="H557" s="299">
        <v>1</v>
      </c>
      <c r="I557" s="300"/>
      <c r="J557" s="301">
        <f>ROUND(I557*H557,2)</f>
        <v>0</v>
      </c>
      <c r="K557" s="302"/>
      <c r="L557" s="303"/>
      <c r="M557" s="304" t="s">
        <v>1</v>
      </c>
      <c r="N557" s="305" t="s">
        <v>38</v>
      </c>
      <c r="O557" s="92"/>
      <c r="P557" s="247">
        <f>O557*H557</f>
        <v>0</v>
      </c>
      <c r="Q557" s="247">
        <v>0.0275</v>
      </c>
      <c r="R557" s="247">
        <f>Q557*H557</f>
        <v>0.0275</v>
      </c>
      <c r="S557" s="247">
        <v>0</v>
      </c>
      <c r="T557" s="248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49" t="s">
        <v>184</v>
      </c>
      <c r="AT557" s="249" t="s">
        <v>219</v>
      </c>
      <c r="AU557" s="249" t="s">
        <v>83</v>
      </c>
      <c r="AY557" s="18" t="s">
        <v>128</v>
      </c>
      <c r="BE557" s="250">
        <f>IF(N557="základní",J557,0)</f>
        <v>0</v>
      </c>
      <c r="BF557" s="250">
        <f>IF(N557="snížená",J557,0)</f>
        <v>0</v>
      </c>
      <c r="BG557" s="250">
        <f>IF(N557="zákl. přenesená",J557,0)</f>
        <v>0</v>
      </c>
      <c r="BH557" s="250">
        <f>IF(N557="sníž. přenesená",J557,0)</f>
        <v>0</v>
      </c>
      <c r="BI557" s="250">
        <f>IF(N557="nulová",J557,0)</f>
        <v>0</v>
      </c>
      <c r="BJ557" s="18" t="s">
        <v>81</v>
      </c>
      <c r="BK557" s="250">
        <f>ROUND(I557*H557,2)</f>
        <v>0</v>
      </c>
      <c r="BL557" s="18" t="s">
        <v>134</v>
      </c>
      <c r="BM557" s="249" t="s">
        <v>550</v>
      </c>
    </row>
    <row r="558" s="13" customFormat="1">
      <c r="A558" s="13"/>
      <c r="B558" s="251"/>
      <c r="C558" s="252"/>
      <c r="D558" s="253" t="s">
        <v>136</v>
      </c>
      <c r="E558" s="254" t="s">
        <v>1</v>
      </c>
      <c r="F558" s="255" t="s">
        <v>421</v>
      </c>
      <c r="G558" s="252"/>
      <c r="H558" s="254" t="s">
        <v>1</v>
      </c>
      <c r="I558" s="256"/>
      <c r="J558" s="252"/>
      <c r="K558" s="252"/>
      <c r="L558" s="257"/>
      <c r="M558" s="258"/>
      <c r="N558" s="259"/>
      <c r="O558" s="259"/>
      <c r="P558" s="259"/>
      <c r="Q558" s="259"/>
      <c r="R558" s="259"/>
      <c r="S558" s="259"/>
      <c r="T558" s="260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61" t="s">
        <v>136</v>
      </c>
      <c r="AU558" s="261" t="s">
        <v>83</v>
      </c>
      <c r="AV558" s="13" t="s">
        <v>81</v>
      </c>
      <c r="AW558" s="13" t="s">
        <v>30</v>
      </c>
      <c r="AX558" s="13" t="s">
        <v>73</v>
      </c>
      <c r="AY558" s="261" t="s">
        <v>128</v>
      </c>
    </row>
    <row r="559" s="13" customFormat="1">
      <c r="A559" s="13"/>
      <c r="B559" s="251"/>
      <c r="C559" s="252"/>
      <c r="D559" s="253" t="s">
        <v>136</v>
      </c>
      <c r="E559" s="254" t="s">
        <v>1</v>
      </c>
      <c r="F559" s="255" t="s">
        <v>422</v>
      </c>
      <c r="G559" s="252"/>
      <c r="H559" s="254" t="s">
        <v>1</v>
      </c>
      <c r="I559" s="256"/>
      <c r="J559" s="252"/>
      <c r="K559" s="252"/>
      <c r="L559" s="257"/>
      <c r="M559" s="258"/>
      <c r="N559" s="259"/>
      <c r="O559" s="259"/>
      <c r="P559" s="259"/>
      <c r="Q559" s="259"/>
      <c r="R559" s="259"/>
      <c r="S559" s="259"/>
      <c r="T559" s="260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61" t="s">
        <v>136</v>
      </c>
      <c r="AU559" s="261" t="s">
        <v>83</v>
      </c>
      <c r="AV559" s="13" t="s">
        <v>81</v>
      </c>
      <c r="AW559" s="13" t="s">
        <v>30</v>
      </c>
      <c r="AX559" s="13" t="s">
        <v>73</v>
      </c>
      <c r="AY559" s="261" t="s">
        <v>128</v>
      </c>
    </row>
    <row r="560" s="13" customFormat="1">
      <c r="A560" s="13"/>
      <c r="B560" s="251"/>
      <c r="C560" s="252"/>
      <c r="D560" s="253" t="s">
        <v>136</v>
      </c>
      <c r="E560" s="254" t="s">
        <v>1</v>
      </c>
      <c r="F560" s="255" t="s">
        <v>423</v>
      </c>
      <c r="G560" s="252"/>
      <c r="H560" s="254" t="s">
        <v>1</v>
      </c>
      <c r="I560" s="256"/>
      <c r="J560" s="252"/>
      <c r="K560" s="252"/>
      <c r="L560" s="257"/>
      <c r="M560" s="258"/>
      <c r="N560" s="259"/>
      <c r="O560" s="259"/>
      <c r="P560" s="259"/>
      <c r="Q560" s="259"/>
      <c r="R560" s="259"/>
      <c r="S560" s="259"/>
      <c r="T560" s="260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61" t="s">
        <v>136</v>
      </c>
      <c r="AU560" s="261" t="s">
        <v>83</v>
      </c>
      <c r="AV560" s="13" t="s">
        <v>81</v>
      </c>
      <c r="AW560" s="13" t="s">
        <v>30</v>
      </c>
      <c r="AX560" s="13" t="s">
        <v>73</v>
      </c>
      <c r="AY560" s="261" t="s">
        <v>128</v>
      </c>
    </row>
    <row r="561" s="13" customFormat="1">
      <c r="A561" s="13"/>
      <c r="B561" s="251"/>
      <c r="C561" s="252"/>
      <c r="D561" s="253" t="s">
        <v>136</v>
      </c>
      <c r="E561" s="254" t="s">
        <v>1</v>
      </c>
      <c r="F561" s="255" t="s">
        <v>414</v>
      </c>
      <c r="G561" s="252"/>
      <c r="H561" s="254" t="s">
        <v>1</v>
      </c>
      <c r="I561" s="256"/>
      <c r="J561" s="252"/>
      <c r="K561" s="252"/>
      <c r="L561" s="257"/>
      <c r="M561" s="258"/>
      <c r="N561" s="259"/>
      <c r="O561" s="259"/>
      <c r="P561" s="259"/>
      <c r="Q561" s="259"/>
      <c r="R561" s="259"/>
      <c r="S561" s="259"/>
      <c r="T561" s="260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61" t="s">
        <v>136</v>
      </c>
      <c r="AU561" s="261" t="s">
        <v>83</v>
      </c>
      <c r="AV561" s="13" t="s">
        <v>81</v>
      </c>
      <c r="AW561" s="13" t="s">
        <v>30</v>
      </c>
      <c r="AX561" s="13" t="s">
        <v>73</v>
      </c>
      <c r="AY561" s="261" t="s">
        <v>128</v>
      </c>
    </row>
    <row r="562" s="13" customFormat="1">
      <c r="A562" s="13"/>
      <c r="B562" s="251"/>
      <c r="C562" s="252"/>
      <c r="D562" s="253" t="s">
        <v>136</v>
      </c>
      <c r="E562" s="254" t="s">
        <v>1</v>
      </c>
      <c r="F562" s="255" t="s">
        <v>415</v>
      </c>
      <c r="G562" s="252"/>
      <c r="H562" s="254" t="s">
        <v>1</v>
      </c>
      <c r="I562" s="256"/>
      <c r="J562" s="252"/>
      <c r="K562" s="252"/>
      <c r="L562" s="257"/>
      <c r="M562" s="258"/>
      <c r="N562" s="259"/>
      <c r="O562" s="259"/>
      <c r="P562" s="259"/>
      <c r="Q562" s="259"/>
      <c r="R562" s="259"/>
      <c r="S562" s="259"/>
      <c r="T562" s="260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61" t="s">
        <v>136</v>
      </c>
      <c r="AU562" s="261" t="s">
        <v>83</v>
      </c>
      <c r="AV562" s="13" t="s">
        <v>81</v>
      </c>
      <c r="AW562" s="13" t="s">
        <v>30</v>
      </c>
      <c r="AX562" s="13" t="s">
        <v>73</v>
      </c>
      <c r="AY562" s="261" t="s">
        <v>128</v>
      </c>
    </row>
    <row r="563" s="13" customFormat="1">
      <c r="A563" s="13"/>
      <c r="B563" s="251"/>
      <c r="C563" s="252"/>
      <c r="D563" s="253" t="s">
        <v>136</v>
      </c>
      <c r="E563" s="254" t="s">
        <v>1</v>
      </c>
      <c r="F563" s="255" t="s">
        <v>546</v>
      </c>
      <c r="G563" s="252"/>
      <c r="H563" s="254" t="s">
        <v>1</v>
      </c>
      <c r="I563" s="256"/>
      <c r="J563" s="252"/>
      <c r="K563" s="252"/>
      <c r="L563" s="257"/>
      <c r="M563" s="258"/>
      <c r="N563" s="259"/>
      <c r="O563" s="259"/>
      <c r="P563" s="259"/>
      <c r="Q563" s="259"/>
      <c r="R563" s="259"/>
      <c r="S563" s="259"/>
      <c r="T563" s="260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61" t="s">
        <v>136</v>
      </c>
      <c r="AU563" s="261" t="s">
        <v>83</v>
      </c>
      <c r="AV563" s="13" t="s">
        <v>81</v>
      </c>
      <c r="AW563" s="13" t="s">
        <v>30</v>
      </c>
      <c r="AX563" s="13" t="s">
        <v>73</v>
      </c>
      <c r="AY563" s="261" t="s">
        <v>128</v>
      </c>
    </row>
    <row r="564" s="14" customFormat="1">
      <c r="A564" s="14"/>
      <c r="B564" s="262"/>
      <c r="C564" s="263"/>
      <c r="D564" s="253" t="s">
        <v>136</v>
      </c>
      <c r="E564" s="264" t="s">
        <v>1</v>
      </c>
      <c r="F564" s="265" t="s">
        <v>81</v>
      </c>
      <c r="G564" s="263"/>
      <c r="H564" s="266">
        <v>1</v>
      </c>
      <c r="I564" s="267"/>
      <c r="J564" s="263"/>
      <c r="K564" s="263"/>
      <c r="L564" s="268"/>
      <c r="M564" s="269"/>
      <c r="N564" s="270"/>
      <c r="O564" s="270"/>
      <c r="P564" s="270"/>
      <c r="Q564" s="270"/>
      <c r="R564" s="270"/>
      <c r="S564" s="270"/>
      <c r="T564" s="271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72" t="s">
        <v>136</v>
      </c>
      <c r="AU564" s="272" t="s">
        <v>83</v>
      </c>
      <c r="AV564" s="14" t="s">
        <v>83</v>
      </c>
      <c r="AW564" s="14" t="s">
        <v>30</v>
      </c>
      <c r="AX564" s="14" t="s">
        <v>81</v>
      </c>
      <c r="AY564" s="272" t="s">
        <v>128</v>
      </c>
    </row>
    <row r="565" s="2" customFormat="1" ht="21.75" customHeight="1">
      <c r="A565" s="39"/>
      <c r="B565" s="40"/>
      <c r="C565" s="295" t="s">
        <v>551</v>
      </c>
      <c r="D565" s="295" t="s">
        <v>219</v>
      </c>
      <c r="E565" s="296" t="s">
        <v>552</v>
      </c>
      <c r="F565" s="297" t="s">
        <v>553</v>
      </c>
      <c r="G565" s="298" t="s">
        <v>408</v>
      </c>
      <c r="H565" s="299">
        <v>1</v>
      </c>
      <c r="I565" s="300"/>
      <c r="J565" s="301">
        <f>ROUND(I565*H565,2)</f>
        <v>0</v>
      </c>
      <c r="K565" s="302"/>
      <c r="L565" s="303"/>
      <c r="M565" s="304" t="s">
        <v>1</v>
      </c>
      <c r="N565" s="305" t="s">
        <v>38</v>
      </c>
      <c r="O565" s="92"/>
      <c r="P565" s="247">
        <f>O565*H565</f>
        <v>0</v>
      </c>
      <c r="Q565" s="247">
        <v>0.0076</v>
      </c>
      <c r="R565" s="247">
        <f>Q565*H565</f>
        <v>0.0076</v>
      </c>
      <c r="S565" s="247">
        <v>0</v>
      </c>
      <c r="T565" s="248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49" t="s">
        <v>184</v>
      </c>
      <c r="AT565" s="249" t="s">
        <v>219</v>
      </c>
      <c r="AU565" s="249" t="s">
        <v>83</v>
      </c>
      <c r="AY565" s="18" t="s">
        <v>128</v>
      </c>
      <c r="BE565" s="250">
        <f>IF(N565="základní",J565,0)</f>
        <v>0</v>
      </c>
      <c r="BF565" s="250">
        <f>IF(N565="snížená",J565,0)</f>
        <v>0</v>
      </c>
      <c r="BG565" s="250">
        <f>IF(N565="zákl. přenesená",J565,0)</f>
        <v>0</v>
      </c>
      <c r="BH565" s="250">
        <f>IF(N565="sníž. přenesená",J565,0)</f>
        <v>0</v>
      </c>
      <c r="BI565" s="250">
        <f>IF(N565="nulová",J565,0)</f>
        <v>0</v>
      </c>
      <c r="BJ565" s="18" t="s">
        <v>81</v>
      </c>
      <c r="BK565" s="250">
        <f>ROUND(I565*H565,2)</f>
        <v>0</v>
      </c>
      <c r="BL565" s="18" t="s">
        <v>134</v>
      </c>
      <c r="BM565" s="249" t="s">
        <v>554</v>
      </c>
    </row>
    <row r="566" s="13" customFormat="1">
      <c r="A566" s="13"/>
      <c r="B566" s="251"/>
      <c r="C566" s="252"/>
      <c r="D566" s="253" t="s">
        <v>136</v>
      </c>
      <c r="E566" s="254" t="s">
        <v>1</v>
      </c>
      <c r="F566" s="255" t="s">
        <v>421</v>
      </c>
      <c r="G566" s="252"/>
      <c r="H566" s="254" t="s">
        <v>1</v>
      </c>
      <c r="I566" s="256"/>
      <c r="J566" s="252"/>
      <c r="K566" s="252"/>
      <c r="L566" s="257"/>
      <c r="M566" s="258"/>
      <c r="N566" s="259"/>
      <c r="O566" s="259"/>
      <c r="P566" s="259"/>
      <c r="Q566" s="259"/>
      <c r="R566" s="259"/>
      <c r="S566" s="259"/>
      <c r="T566" s="26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61" t="s">
        <v>136</v>
      </c>
      <c r="AU566" s="261" t="s">
        <v>83</v>
      </c>
      <c r="AV566" s="13" t="s">
        <v>81</v>
      </c>
      <c r="AW566" s="13" t="s">
        <v>30</v>
      </c>
      <c r="AX566" s="13" t="s">
        <v>73</v>
      </c>
      <c r="AY566" s="261" t="s">
        <v>128</v>
      </c>
    </row>
    <row r="567" s="13" customFormat="1">
      <c r="A567" s="13"/>
      <c r="B567" s="251"/>
      <c r="C567" s="252"/>
      <c r="D567" s="253" t="s">
        <v>136</v>
      </c>
      <c r="E567" s="254" t="s">
        <v>1</v>
      </c>
      <c r="F567" s="255" t="s">
        <v>422</v>
      </c>
      <c r="G567" s="252"/>
      <c r="H567" s="254" t="s">
        <v>1</v>
      </c>
      <c r="I567" s="256"/>
      <c r="J567" s="252"/>
      <c r="K567" s="252"/>
      <c r="L567" s="257"/>
      <c r="M567" s="258"/>
      <c r="N567" s="259"/>
      <c r="O567" s="259"/>
      <c r="P567" s="259"/>
      <c r="Q567" s="259"/>
      <c r="R567" s="259"/>
      <c r="S567" s="259"/>
      <c r="T567" s="260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61" t="s">
        <v>136</v>
      </c>
      <c r="AU567" s="261" t="s">
        <v>83</v>
      </c>
      <c r="AV567" s="13" t="s">
        <v>81</v>
      </c>
      <c r="AW567" s="13" t="s">
        <v>30</v>
      </c>
      <c r="AX567" s="13" t="s">
        <v>73</v>
      </c>
      <c r="AY567" s="261" t="s">
        <v>128</v>
      </c>
    </row>
    <row r="568" s="13" customFormat="1">
      <c r="A568" s="13"/>
      <c r="B568" s="251"/>
      <c r="C568" s="252"/>
      <c r="D568" s="253" t="s">
        <v>136</v>
      </c>
      <c r="E568" s="254" t="s">
        <v>1</v>
      </c>
      <c r="F568" s="255" t="s">
        <v>423</v>
      </c>
      <c r="G568" s="252"/>
      <c r="H568" s="254" t="s">
        <v>1</v>
      </c>
      <c r="I568" s="256"/>
      <c r="J568" s="252"/>
      <c r="K568" s="252"/>
      <c r="L568" s="257"/>
      <c r="M568" s="258"/>
      <c r="N568" s="259"/>
      <c r="O568" s="259"/>
      <c r="P568" s="259"/>
      <c r="Q568" s="259"/>
      <c r="R568" s="259"/>
      <c r="S568" s="259"/>
      <c r="T568" s="26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61" t="s">
        <v>136</v>
      </c>
      <c r="AU568" s="261" t="s">
        <v>83</v>
      </c>
      <c r="AV568" s="13" t="s">
        <v>81</v>
      </c>
      <c r="AW568" s="13" t="s">
        <v>30</v>
      </c>
      <c r="AX568" s="13" t="s">
        <v>73</v>
      </c>
      <c r="AY568" s="261" t="s">
        <v>128</v>
      </c>
    </row>
    <row r="569" s="13" customFormat="1">
      <c r="A569" s="13"/>
      <c r="B569" s="251"/>
      <c r="C569" s="252"/>
      <c r="D569" s="253" t="s">
        <v>136</v>
      </c>
      <c r="E569" s="254" t="s">
        <v>1</v>
      </c>
      <c r="F569" s="255" t="s">
        <v>414</v>
      </c>
      <c r="G569" s="252"/>
      <c r="H569" s="254" t="s">
        <v>1</v>
      </c>
      <c r="I569" s="256"/>
      <c r="J569" s="252"/>
      <c r="K569" s="252"/>
      <c r="L569" s="257"/>
      <c r="M569" s="258"/>
      <c r="N569" s="259"/>
      <c r="O569" s="259"/>
      <c r="P569" s="259"/>
      <c r="Q569" s="259"/>
      <c r="R569" s="259"/>
      <c r="S569" s="259"/>
      <c r="T569" s="260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61" t="s">
        <v>136</v>
      </c>
      <c r="AU569" s="261" t="s">
        <v>83</v>
      </c>
      <c r="AV569" s="13" t="s">
        <v>81</v>
      </c>
      <c r="AW569" s="13" t="s">
        <v>30</v>
      </c>
      <c r="AX569" s="13" t="s">
        <v>73</v>
      </c>
      <c r="AY569" s="261" t="s">
        <v>128</v>
      </c>
    </row>
    <row r="570" s="13" customFormat="1">
      <c r="A570" s="13"/>
      <c r="B570" s="251"/>
      <c r="C570" s="252"/>
      <c r="D570" s="253" t="s">
        <v>136</v>
      </c>
      <c r="E570" s="254" t="s">
        <v>1</v>
      </c>
      <c r="F570" s="255" t="s">
        <v>415</v>
      </c>
      <c r="G570" s="252"/>
      <c r="H570" s="254" t="s">
        <v>1</v>
      </c>
      <c r="I570" s="256"/>
      <c r="J570" s="252"/>
      <c r="K570" s="252"/>
      <c r="L570" s="257"/>
      <c r="M570" s="258"/>
      <c r="N570" s="259"/>
      <c r="O570" s="259"/>
      <c r="P570" s="259"/>
      <c r="Q570" s="259"/>
      <c r="R570" s="259"/>
      <c r="S570" s="259"/>
      <c r="T570" s="260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61" t="s">
        <v>136</v>
      </c>
      <c r="AU570" s="261" t="s">
        <v>83</v>
      </c>
      <c r="AV570" s="13" t="s">
        <v>81</v>
      </c>
      <c r="AW570" s="13" t="s">
        <v>30</v>
      </c>
      <c r="AX570" s="13" t="s">
        <v>73</v>
      </c>
      <c r="AY570" s="261" t="s">
        <v>128</v>
      </c>
    </row>
    <row r="571" s="13" customFormat="1">
      <c r="A571" s="13"/>
      <c r="B571" s="251"/>
      <c r="C571" s="252"/>
      <c r="D571" s="253" t="s">
        <v>136</v>
      </c>
      <c r="E571" s="254" t="s">
        <v>1</v>
      </c>
      <c r="F571" s="255" t="s">
        <v>555</v>
      </c>
      <c r="G571" s="252"/>
      <c r="H571" s="254" t="s">
        <v>1</v>
      </c>
      <c r="I571" s="256"/>
      <c r="J571" s="252"/>
      <c r="K571" s="252"/>
      <c r="L571" s="257"/>
      <c r="M571" s="258"/>
      <c r="N571" s="259"/>
      <c r="O571" s="259"/>
      <c r="P571" s="259"/>
      <c r="Q571" s="259"/>
      <c r="R571" s="259"/>
      <c r="S571" s="259"/>
      <c r="T571" s="260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61" t="s">
        <v>136</v>
      </c>
      <c r="AU571" s="261" t="s">
        <v>83</v>
      </c>
      <c r="AV571" s="13" t="s">
        <v>81</v>
      </c>
      <c r="AW571" s="13" t="s">
        <v>30</v>
      </c>
      <c r="AX571" s="13" t="s">
        <v>73</v>
      </c>
      <c r="AY571" s="261" t="s">
        <v>128</v>
      </c>
    </row>
    <row r="572" s="14" customFormat="1">
      <c r="A572" s="14"/>
      <c r="B572" s="262"/>
      <c r="C572" s="263"/>
      <c r="D572" s="253" t="s">
        <v>136</v>
      </c>
      <c r="E572" s="264" t="s">
        <v>1</v>
      </c>
      <c r="F572" s="265" t="s">
        <v>81</v>
      </c>
      <c r="G572" s="263"/>
      <c r="H572" s="266">
        <v>1</v>
      </c>
      <c r="I572" s="267"/>
      <c r="J572" s="263"/>
      <c r="K572" s="263"/>
      <c r="L572" s="268"/>
      <c r="M572" s="269"/>
      <c r="N572" s="270"/>
      <c r="O572" s="270"/>
      <c r="P572" s="270"/>
      <c r="Q572" s="270"/>
      <c r="R572" s="270"/>
      <c r="S572" s="270"/>
      <c r="T572" s="27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72" t="s">
        <v>136</v>
      </c>
      <c r="AU572" s="272" t="s">
        <v>83</v>
      </c>
      <c r="AV572" s="14" t="s">
        <v>83</v>
      </c>
      <c r="AW572" s="14" t="s">
        <v>30</v>
      </c>
      <c r="AX572" s="14" t="s">
        <v>81</v>
      </c>
      <c r="AY572" s="272" t="s">
        <v>128</v>
      </c>
    </row>
    <row r="573" s="2" customFormat="1" ht="16.5" customHeight="1">
      <c r="A573" s="39"/>
      <c r="B573" s="40"/>
      <c r="C573" s="237" t="s">
        <v>556</v>
      </c>
      <c r="D573" s="237" t="s">
        <v>130</v>
      </c>
      <c r="E573" s="238" t="s">
        <v>557</v>
      </c>
      <c r="F573" s="239" t="s">
        <v>558</v>
      </c>
      <c r="G573" s="240" t="s">
        <v>408</v>
      </c>
      <c r="H573" s="241">
        <v>1</v>
      </c>
      <c r="I573" s="242"/>
      <c r="J573" s="243">
        <f>ROUND(I573*H573,2)</f>
        <v>0</v>
      </c>
      <c r="K573" s="244"/>
      <c r="L573" s="45"/>
      <c r="M573" s="245" t="s">
        <v>1</v>
      </c>
      <c r="N573" s="246" t="s">
        <v>38</v>
      </c>
      <c r="O573" s="92"/>
      <c r="P573" s="247">
        <f>O573*H573</f>
        <v>0</v>
      </c>
      <c r="Q573" s="247">
        <v>0.00296</v>
      </c>
      <c r="R573" s="247">
        <f>Q573*H573</f>
        <v>0.00296</v>
      </c>
      <c r="S573" s="247">
        <v>0</v>
      </c>
      <c r="T573" s="248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49" t="s">
        <v>134</v>
      </c>
      <c r="AT573" s="249" t="s">
        <v>130</v>
      </c>
      <c r="AU573" s="249" t="s">
        <v>83</v>
      </c>
      <c r="AY573" s="18" t="s">
        <v>128</v>
      </c>
      <c r="BE573" s="250">
        <f>IF(N573="základní",J573,0)</f>
        <v>0</v>
      </c>
      <c r="BF573" s="250">
        <f>IF(N573="snížená",J573,0)</f>
        <v>0</v>
      </c>
      <c r="BG573" s="250">
        <f>IF(N573="zákl. přenesená",J573,0)</f>
        <v>0</v>
      </c>
      <c r="BH573" s="250">
        <f>IF(N573="sníž. přenesená",J573,0)</f>
        <v>0</v>
      </c>
      <c r="BI573" s="250">
        <f>IF(N573="nulová",J573,0)</f>
        <v>0</v>
      </c>
      <c r="BJ573" s="18" t="s">
        <v>81</v>
      </c>
      <c r="BK573" s="250">
        <f>ROUND(I573*H573,2)</f>
        <v>0</v>
      </c>
      <c r="BL573" s="18" t="s">
        <v>134</v>
      </c>
      <c r="BM573" s="249" t="s">
        <v>559</v>
      </c>
    </row>
    <row r="574" s="13" customFormat="1">
      <c r="A574" s="13"/>
      <c r="B574" s="251"/>
      <c r="C574" s="252"/>
      <c r="D574" s="253" t="s">
        <v>136</v>
      </c>
      <c r="E574" s="254" t="s">
        <v>1</v>
      </c>
      <c r="F574" s="255" t="s">
        <v>414</v>
      </c>
      <c r="G574" s="252"/>
      <c r="H574" s="254" t="s">
        <v>1</v>
      </c>
      <c r="I574" s="256"/>
      <c r="J574" s="252"/>
      <c r="K574" s="252"/>
      <c r="L574" s="257"/>
      <c r="M574" s="258"/>
      <c r="N574" s="259"/>
      <c r="O574" s="259"/>
      <c r="P574" s="259"/>
      <c r="Q574" s="259"/>
      <c r="R574" s="259"/>
      <c r="S574" s="259"/>
      <c r="T574" s="260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61" t="s">
        <v>136</v>
      </c>
      <c r="AU574" s="261" t="s">
        <v>83</v>
      </c>
      <c r="AV574" s="13" t="s">
        <v>81</v>
      </c>
      <c r="AW574" s="13" t="s">
        <v>30</v>
      </c>
      <c r="AX574" s="13" t="s">
        <v>73</v>
      </c>
      <c r="AY574" s="261" t="s">
        <v>128</v>
      </c>
    </row>
    <row r="575" s="13" customFormat="1">
      <c r="A575" s="13"/>
      <c r="B575" s="251"/>
      <c r="C575" s="252"/>
      <c r="D575" s="253" t="s">
        <v>136</v>
      </c>
      <c r="E575" s="254" t="s">
        <v>1</v>
      </c>
      <c r="F575" s="255" t="s">
        <v>415</v>
      </c>
      <c r="G575" s="252"/>
      <c r="H575" s="254" t="s">
        <v>1</v>
      </c>
      <c r="I575" s="256"/>
      <c r="J575" s="252"/>
      <c r="K575" s="252"/>
      <c r="L575" s="257"/>
      <c r="M575" s="258"/>
      <c r="N575" s="259"/>
      <c r="O575" s="259"/>
      <c r="P575" s="259"/>
      <c r="Q575" s="259"/>
      <c r="R575" s="259"/>
      <c r="S575" s="259"/>
      <c r="T575" s="260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61" t="s">
        <v>136</v>
      </c>
      <c r="AU575" s="261" t="s">
        <v>83</v>
      </c>
      <c r="AV575" s="13" t="s">
        <v>81</v>
      </c>
      <c r="AW575" s="13" t="s">
        <v>30</v>
      </c>
      <c r="AX575" s="13" t="s">
        <v>73</v>
      </c>
      <c r="AY575" s="261" t="s">
        <v>128</v>
      </c>
    </row>
    <row r="576" s="13" customFormat="1">
      <c r="A576" s="13"/>
      <c r="B576" s="251"/>
      <c r="C576" s="252"/>
      <c r="D576" s="253" t="s">
        <v>136</v>
      </c>
      <c r="E576" s="254" t="s">
        <v>1</v>
      </c>
      <c r="F576" s="255" t="s">
        <v>560</v>
      </c>
      <c r="G576" s="252"/>
      <c r="H576" s="254" t="s">
        <v>1</v>
      </c>
      <c r="I576" s="256"/>
      <c r="J576" s="252"/>
      <c r="K576" s="252"/>
      <c r="L576" s="257"/>
      <c r="M576" s="258"/>
      <c r="N576" s="259"/>
      <c r="O576" s="259"/>
      <c r="P576" s="259"/>
      <c r="Q576" s="259"/>
      <c r="R576" s="259"/>
      <c r="S576" s="259"/>
      <c r="T576" s="260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61" t="s">
        <v>136</v>
      </c>
      <c r="AU576" s="261" t="s">
        <v>83</v>
      </c>
      <c r="AV576" s="13" t="s">
        <v>81</v>
      </c>
      <c r="AW576" s="13" t="s">
        <v>30</v>
      </c>
      <c r="AX576" s="13" t="s">
        <v>73</v>
      </c>
      <c r="AY576" s="261" t="s">
        <v>128</v>
      </c>
    </row>
    <row r="577" s="14" customFormat="1">
      <c r="A577" s="14"/>
      <c r="B577" s="262"/>
      <c r="C577" s="263"/>
      <c r="D577" s="253" t="s">
        <v>136</v>
      </c>
      <c r="E577" s="264" t="s">
        <v>1</v>
      </c>
      <c r="F577" s="265" t="s">
        <v>81</v>
      </c>
      <c r="G577" s="263"/>
      <c r="H577" s="266">
        <v>1</v>
      </c>
      <c r="I577" s="267"/>
      <c r="J577" s="263"/>
      <c r="K577" s="263"/>
      <c r="L577" s="268"/>
      <c r="M577" s="269"/>
      <c r="N577" s="270"/>
      <c r="O577" s="270"/>
      <c r="P577" s="270"/>
      <c r="Q577" s="270"/>
      <c r="R577" s="270"/>
      <c r="S577" s="270"/>
      <c r="T577" s="271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72" t="s">
        <v>136</v>
      </c>
      <c r="AU577" s="272" t="s">
        <v>83</v>
      </c>
      <c r="AV577" s="14" t="s">
        <v>83</v>
      </c>
      <c r="AW577" s="14" t="s">
        <v>30</v>
      </c>
      <c r="AX577" s="14" t="s">
        <v>81</v>
      </c>
      <c r="AY577" s="272" t="s">
        <v>128</v>
      </c>
    </row>
    <row r="578" s="2" customFormat="1" ht="16.5" customHeight="1">
      <c r="A578" s="39"/>
      <c r="B578" s="40"/>
      <c r="C578" s="295" t="s">
        <v>561</v>
      </c>
      <c r="D578" s="295" t="s">
        <v>219</v>
      </c>
      <c r="E578" s="296" t="s">
        <v>562</v>
      </c>
      <c r="F578" s="297" t="s">
        <v>563</v>
      </c>
      <c r="G578" s="298" t="s">
        <v>408</v>
      </c>
      <c r="H578" s="299">
        <v>1</v>
      </c>
      <c r="I578" s="300"/>
      <c r="J578" s="301">
        <f>ROUND(I578*H578,2)</f>
        <v>0</v>
      </c>
      <c r="K578" s="302"/>
      <c r="L578" s="303"/>
      <c r="M578" s="304" t="s">
        <v>1</v>
      </c>
      <c r="N578" s="305" t="s">
        <v>38</v>
      </c>
      <c r="O578" s="92"/>
      <c r="P578" s="247">
        <f>O578*H578</f>
        <v>0</v>
      </c>
      <c r="Q578" s="247">
        <v>0.045999999999999999</v>
      </c>
      <c r="R578" s="247">
        <f>Q578*H578</f>
        <v>0.045999999999999999</v>
      </c>
      <c r="S578" s="247">
        <v>0</v>
      </c>
      <c r="T578" s="248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49" t="s">
        <v>184</v>
      </c>
      <c r="AT578" s="249" t="s">
        <v>219</v>
      </c>
      <c r="AU578" s="249" t="s">
        <v>83</v>
      </c>
      <c r="AY578" s="18" t="s">
        <v>128</v>
      </c>
      <c r="BE578" s="250">
        <f>IF(N578="základní",J578,0)</f>
        <v>0</v>
      </c>
      <c r="BF578" s="250">
        <f>IF(N578="snížená",J578,0)</f>
        <v>0</v>
      </c>
      <c r="BG578" s="250">
        <f>IF(N578="zákl. přenesená",J578,0)</f>
        <v>0</v>
      </c>
      <c r="BH578" s="250">
        <f>IF(N578="sníž. přenesená",J578,0)</f>
        <v>0</v>
      </c>
      <c r="BI578" s="250">
        <f>IF(N578="nulová",J578,0)</f>
        <v>0</v>
      </c>
      <c r="BJ578" s="18" t="s">
        <v>81</v>
      </c>
      <c r="BK578" s="250">
        <f>ROUND(I578*H578,2)</f>
        <v>0</v>
      </c>
      <c r="BL578" s="18" t="s">
        <v>134</v>
      </c>
      <c r="BM578" s="249" t="s">
        <v>564</v>
      </c>
    </row>
    <row r="579" s="13" customFormat="1">
      <c r="A579" s="13"/>
      <c r="B579" s="251"/>
      <c r="C579" s="252"/>
      <c r="D579" s="253" t="s">
        <v>136</v>
      </c>
      <c r="E579" s="254" t="s">
        <v>1</v>
      </c>
      <c r="F579" s="255" t="s">
        <v>421</v>
      </c>
      <c r="G579" s="252"/>
      <c r="H579" s="254" t="s">
        <v>1</v>
      </c>
      <c r="I579" s="256"/>
      <c r="J579" s="252"/>
      <c r="K579" s="252"/>
      <c r="L579" s="257"/>
      <c r="M579" s="258"/>
      <c r="N579" s="259"/>
      <c r="O579" s="259"/>
      <c r="P579" s="259"/>
      <c r="Q579" s="259"/>
      <c r="R579" s="259"/>
      <c r="S579" s="259"/>
      <c r="T579" s="260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61" t="s">
        <v>136</v>
      </c>
      <c r="AU579" s="261" t="s">
        <v>83</v>
      </c>
      <c r="AV579" s="13" t="s">
        <v>81</v>
      </c>
      <c r="AW579" s="13" t="s">
        <v>30</v>
      </c>
      <c r="AX579" s="13" t="s">
        <v>73</v>
      </c>
      <c r="AY579" s="261" t="s">
        <v>128</v>
      </c>
    </row>
    <row r="580" s="13" customFormat="1">
      <c r="A580" s="13"/>
      <c r="B580" s="251"/>
      <c r="C580" s="252"/>
      <c r="D580" s="253" t="s">
        <v>136</v>
      </c>
      <c r="E580" s="254" t="s">
        <v>1</v>
      </c>
      <c r="F580" s="255" t="s">
        <v>422</v>
      </c>
      <c r="G580" s="252"/>
      <c r="H580" s="254" t="s">
        <v>1</v>
      </c>
      <c r="I580" s="256"/>
      <c r="J580" s="252"/>
      <c r="K580" s="252"/>
      <c r="L580" s="257"/>
      <c r="M580" s="258"/>
      <c r="N580" s="259"/>
      <c r="O580" s="259"/>
      <c r="P580" s="259"/>
      <c r="Q580" s="259"/>
      <c r="R580" s="259"/>
      <c r="S580" s="259"/>
      <c r="T580" s="26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61" t="s">
        <v>136</v>
      </c>
      <c r="AU580" s="261" t="s">
        <v>83</v>
      </c>
      <c r="AV580" s="13" t="s">
        <v>81</v>
      </c>
      <c r="AW580" s="13" t="s">
        <v>30</v>
      </c>
      <c r="AX580" s="13" t="s">
        <v>73</v>
      </c>
      <c r="AY580" s="261" t="s">
        <v>128</v>
      </c>
    </row>
    <row r="581" s="13" customFormat="1">
      <c r="A581" s="13"/>
      <c r="B581" s="251"/>
      <c r="C581" s="252"/>
      <c r="D581" s="253" t="s">
        <v>136</v>
      </c>
      <c r="E581" s="254" t="s">
        <v>1</v>
      </c>
      <c r="F581" s="255" t="s">
        <v>423</v>
      </c>
      <c r="G581" s="252"/>
      <c r="H581" s="254" t="s">
        <v>1</v>
      </c>
      <c r="I581" s="256"/>
      <c r="J581" s="252"/>
      <c r="K581" s="252"/>
      <c r="L581" s="257"/>
      <c r="M581" s="258"/>
      <c r="N581" s="259"/>
      <c r="O581" s="259"/>
      <c r="P581" s="259"/>
      <c r="Q581" s="259"/>
      <c r="R581" s="259"/>
      <c r="S581" s="259"/>
      <c r="T581" s="260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61" t="s">
        <v>136</v>
      </c>
      <c r="AU581" s="261" t="s">
        <v>83</v>
      </c>
      <c r="AV581" s="13" t="s">
        <v>81</v>
      </c>
      <c r="AW581" s="13" t="s">
        <v>30</v>
      </c>
      <c r="AX581" s="13" t="s">
        <v>73</v>
      </c>
      <c r="AY581" s="261" t="s">
        <v>128</v>
      </c>
    </row>
    <row r="582" s="13" customFormat="1">
      <c r="A582" s="13"/>
      <c r="B582" s="251"/>
      <c r="C582" s="252"/>
      <c r="D582" s="253" t="s">
        <v>136</v>
      </c>
      <c r="E582" s="254" t="s">
        <v>1</v>
      </c>
      <c r="F582" s="255" t="s">
        <v>414</v>
      </c>
      <c r="G582" s="252"/>
      <c r="H582" s="254" t="s">
        <v>1</v>
      </c>
      <c r="I582" s="256"/>
      <c r="J582" s="252"/>
      <c r="K582" s="252"/>
      <c r="L582" s="257"/>
      <c r="M582" s="258"/>
      <c r="N582" s="259"/>
      <c r="O582" s="259"/>
      <c r="P582" s="259"/>
      <c r="Q582" s="259"/>
      <c r="R582" s="259"/>
      <c r="S582" s="259"/>
      <c r="T582" s="26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61" t="s">
        <v>136</v>
      </c>
      <c r="AU582" s="261" t="s">
        <v>83</v>
      </c>
      <c r="AV582" s="13" t="s">
        <v>81</v>
      </c>
      <c r="AW582" s="13" t="s">
        <v>30</v>
      </c>
      <c r="AX582" s="13" t="s">
        <v>73</v>
      </c>
      <c r="AY582" s="261" t="s">
        <v>128</v>
      </c>
    </row>
    <row r="583" s="13" customFormat="1">
      <c r="A583" s="13"/>
      <c r="B583" s="251"/>
      <c r="C583" s="252"/>
      <c r="D583" s="253" t="s">
        <v>136</v>
      </c>
      <c r="E583" s="254" t="s">
        <v>1</v>
      </c>
      <c r="F583" s="255" t="s">
        <v>415</v>
      </c>
      <c r="G583" s="252"/>
      <c r="H583" s="254" t="s">
        <v>1</v>
      </c>
      <c r="I583" s="256"/>
      <c r="J583" s="252"/>
      <c r="K583" s="252"/>
      <c r="L583" s="257"/>
      <c r="M583" s="258"/>
      <c r="N583" s="259"/>
      <c r="O583" s="259"/>
      <c r="P583" s="259"/>
      <c r="Q583" s="259"/>
      <c r="R583" s="259"/>
      <c r="S583" s="259"/>
      <c r="T583" s="26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61" t="s">
        <v>136</v>
      </c>
      <c r="AU583" s="261" t="s">
        <v>83</v>
      </c>
      <c r="AV583" s="13" t="s">
        <v>81</v>
      </c>
      <c r="AW583" s="13" t="s">
        <v>30</v>
      </c>
      <c r="AX583" s="13" t="s">
        <v>73</v>
      </c>
      <c r="AY583" s="261" t="s">
        <v>128</v>
      </c>
    </row>
    <row r="584" s="13" customFormat="1">
      <c r="A584" s="13"/>
      <c r="B584" s="251"/>
      <c r="C584" s="252"/>
      <c r="D584" s="253" t="s">
        <v>136</v>
      </c>
      <c r="E584" s="254" t="s">
        <v>1</v>
      </c>
      <c r="F584" s="255" t="s">
        <v>560</v>
      </c>
      <c r="G584" s="252"/>
      <c r="H584" s="254" t="s">
        <v>1</v>
      </c>
      <c r="I584" s="256"/>
      <c r="J584" s="252"/>
      <c r="K584" s="252"/>
      <c r="L584" s="257"/>
      <c r="M584" s="258"/>
      <c r="N584" s="259"/>
      <c r="O584" s="259"/>
      <c r="P584" s="259"/>
      <c r="Q584" s="259"/>
      <c r="R584" s="259"/>
      <c r="S584" s="259"/>
      <c r="T584" s="26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61" t="s">
        <v>136</v>
      </c>
      <c r="AU584" s="261" t="s">
        <v>83</v>
      </c>
      <c r="AV584" s="13" t="s">
        <v>81</v>
      </c>
      <c r="AW584" s="13" t="s">
        <v>30</v>
      </c>
      <c r="AX584" s="13" t="s">
        <v>73</v>
      </c>
      <c r="AY584" s="261" t="s">
        <v>128</v>
      </c>
    </row>
    <row r="585" s="14" customFormat="1">
      <c r="A585" s="14"/>
      <c r="B585" s="262"/>
      <c r="C585" s="263"/>
      <c r="D585" s="253" t="s">
        <v>136</v>
      </c>
      <c r="E585" s="264" t="s">
        <v>1</v>
      </c>
      <c r="F585" s="265" t="s">
        <v>81</v>
      </c>
      <c r="G585" s="263"/>
      <c r="H585" s="266">
        <v>1</v>
      </c>
      <c r="I585" s="267"/>
      <c r="J585" s="263"/>
      <c r="K585" s="263"/>
      <c r="L585" s="268"/>
      <c r="M585" s="269"/>
      <c r="N585" s="270"/>
      <c r="O585" s="270"/>
      <c r="P585" s="270"/>
      <c r="Q585" s="270"/>
      <c r="R585" s="270"/>
      <c r="S585" s="270"/>
      <c r="T585" s="271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72" t="s">
        <v>136</v>
      </c>
      <c r="AU585" s="272" t="s">
        <v>83</v>
      </c>
      <c r="AV585" s="14" t="s">
        <v>83</v>
      </c>
      <c r="AW585" s="14" t="s">
        <v>30</v>
      </c>
      <c r="AX585" s="14" t="s">
        <v>81</v>
      </c>
      <c r="AY585" s="272" t="s">
        <v>128</v>
      </c>
    </row>
    <row r="586" s="2" customFormat="1" ht="21.75" customHeight="1">
      <c r="A586" s="39"/>
      <c r="B586" s="40"/>
      <c r="C586" s="295" t="s">
        <v>565</v>
      </c>
      <c r="D586" s="295" t="s">
        <v>219</v>
      </c>
      <c r="E586" s="296" t="s">
        <v>566</v>
      </c>
      <c r="F586" s="297" t="s">
        <v>567</v>
      </c>
      <c r="G586" s="298" t="s">
        <v>408</v>
      </c>
      <c r="H586" s="299">
        <v>1</v>
      </c>
      <c r="I586" s="300"/>
      <c r="J586" s="301">
        <f>ROUND(I586*H586,2)</f>
        <v>0</v>
      </c>
      <c r="K586" s="302"/>
      <c r="L586" s="303"/>
      <c r="M586" s="304" t="s">
        <v>1</v>
      </c>
      <c r="N586" s="305" t="s">
        <v>38</v>
      </c>
      <c r="O586" s="92"/>
      <c r="P586" s="247">
        <f>O586*H586</f>
        <v>0</v>
      </c>
      <c r="Q586" s="247">
        <v>0.0076</v>
      </c>
      <c r="R586" s="247">
        <f>Q586*H586</f>
        <v>0.0076</v>
      </c>
      <c r="S586" s="247">
        <v>0</v>
      </c>
      <c r="T586" s="248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49" t="s">
        <v>184</v>
      </c>
      <c r="AT586" s="249" t="s">
        <v>219</v>
      </c>
      <c r="AU586" s="249" t="s">
        <v>83</v>
      </c>
      <c r="AY586" s="18" t="s">
        <v>128</v>
      </c>
      <c r="BE586" s="250">
        <f>IF(N586="základní",J586,0)</f>
        <v>0</v>
      </c>
      <c r="BF586" s="250">
        <f>IF(N586="snížená",J586,0)</f>
        <v>0</v>
      </c>
      <c r="BG586" s="250">
        <f>IF(N586="zákl. přenesená",J586,0)</f>
        <v>0</v>
      </c>
      <c r="BH586" s="250">
        <f>IF(N586="sníž. přenesená",J586,0)</f>
        <v>0</v>
      </c>
      <c r="BI586" s="250">
        <f>IF(N586="nulová",J586,0)</f>
        <v>0</v>
      </c>
      <c r="BJ586" s="18" t="s">
        <v>81</v>
      </c>
      <c r="BK586" s="250">
        <f>ROUND(I586*H586,2)</f>
        <v>0</v>
      </c>
      <c r="BL586" s="18" t="s">
        <v>134</v>
      </c>
      <c r="BM586" s="249" t="s">
        <v>568</v>
      </c>
    </row>
    <row r="587" s="13" customFormat="1">
      <c r="A587" s="13"/>
      <c r="B587" s="251"/>
      <c r="C587" s="252"/>
      <c r="D587" s="253" t="s">
        <v>136</v>
      </c>
      <c r="E587" s="254" t="s">
        <v>1</v>
      </c>
      <c r="F587" s="255" t="s">
        <v>421</v>
      </c>
      <c r="G587" s="252"/>
      <c r="H587" s="254" t="s">
        <v>1</v>
      </c>
      <c r="I587" s="256"/>
      <c r="J587" s="252"/>
      <c r="K587" s="252"/>
      <c r="L587" s="257"/>
      <c r="M587" s="258"/>
      <c r="N587" s="259"/>
      <c r="O587" s="259"/>
      <c r="P587" s="259"/>
      <c r="Q587" s="259"/>
      <c r="R587" s="259"/>
      <c r="S587" s="259"/>
      <c r="T587" s="260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61" t="s">
        <v>136</v>
      </c>
      <c r="AU587" s="261" t="s">
        <v>83</v>
      </c>
      <c r="AV587" s="13" t="s">
        <v>81</v>
      </c>
      <c r="AW587" s="13" t="s">
        <v>30</v>
      </c>
      <c r="AX587" s="13" t="s">
        <v>73</v>
      </c>
      <c r="AY587" s="261" t="s">
        <v>128</v>
      </c>
    </row>
    <row r="588" s="13" customFormat="1">
      <c r="A588" s="13"/>
      <c r="B588" s="251"/>
      <c r="C588" s="252"/>
      <c r="D588" s="253" t="s">
        <v>136</v>
      </c>
      <c r="E588" s="254" t="s">
        <v>1</v>
      </c>
      <c r="F588" s="255" t="s">
        <v>422</v>
      </c>
      <c r="G588" s="252"/>
      <c r="H588" s="254" t="s">
        <v>1</v>
      </c>
      <c r="I588" s="256"/>
      <c r="J588" s="252"/>
      <c r="K588" s="252"/>
      <c r="L588" s="257"/>
      <c r="M588" s="258"/>
      <c r="N588" s="259"/>
      <c r="O588" s="259"/>
      <c r="P588" s="259"/>
      <c r="Q588" s="259"/>
      <c r="R588" s="259"/>
      <c r="S588" s="259"/>
      <c r="T588" s="260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61" t="s">
        <v>136</v>
      </c>
      <c r="AU588" s="261" t="s">
        <v>83</v>
      </c>
      <c r="AV588" s="13" t="s">
        <v>81</v>
      </c>
      <c r="AW588" s="13" t="s">
        <v>30</v>
      </c>
      <c r="AX588" s="13" t="s">
        <v>73</v>
      </c>
      <c r="AY588" s="261" t="s">
        <v>128</v>
      </c>
    </row>
    <row r="589" s="13" customFormat="1">
      <c r="A589" s="13"/>
      <c r="B589" s="251"/>
      <c r="C589" s="252"/>
      <c r="D589" s="253" t="s">
        <v>136</v>
      </c>
      <c r="E589" s="254" t="s">
        <v>1</v>
      </c>
      <c r="F589" s="255" t="s">
        <v>423</v>
      </c>
      <c r="G589" s="252"/>
      <c r="H589" s="254" t="s">
        <v>1</v>
      </c>
      <c r="I589" s="256"/>
      <c r="J589" s="252"/>
      <c r="K589" s="252"/>
      <c r="L589" s="257"/>
      <c r="M589" s="258"/>
      <c r="N589" s="259"/>
      <c r="O589" s="259"/>
      <c r="P589" s="259"/>
      <c r="Q589" s="259"/>
      <c r="R589" s="259"/>
      <c r="S589" s="259"/>
      <c r="T589" s="260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61" t="s">
        <v>136</v>
      </c>
      <c r="AU589" s="261" t="s">
        <v>83</v>
      </c>
      <c r="AV589" s="13" t="s">
        <v>81</v>
      </c>
      <c r="AW589" s="13" t="s">
        <v>30</v>
      </c>
      <c r="AX589" s="13" t="s">
        <v>73</v>
      </c>
      <c r="AY589" s="261" t="s">
        <v>128</v>
      </c>
    </row>
    <row r="590" s="13" customFormat="1">
      <c r="A590" s="13"/>
      <c r="B590" s="251"/>
      <c r="C590" s="252"/>
      <c r="D590" s="253" t="s">
        <v>136</v>
      </c>
      <c r="E590" s="254" t="s">
        <v>1</v>
      </c>
      <c r="F590" s="255" t="s">
        <v>414</v>
      </c>
      <c r="G590" s="252"/>
      <c r="H590" s="254" t="s">
        <v>1</v>
      </c>
      <c r="I590" s="256"/>
      <c r="J590" s="252"/>
      <c r="K590" s="252"/>
      <c r="L590" s="257"/>
      <c r="M590" s="258"/>
      <c r="N590" s="259"/>
      <c r="O590" s="259"/>
      <c r="P590" s="259"/>
      <c r="Q590" s="259"/>
      <c r="R590" s="259"/>
      <c r="S590" s="259"/>
      <c r="T590" s="260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61" t="s">
        <v>136</v>
      </c>
      <c r="AU590" s="261" t="s">
        <v>83</v>
      </c>
      <c r="AV590" s="13" t="s">
        <v>81</v>
      </c>
      <c r="AW590" s="13" t="s">
        <v>30</v>
      </c>
      <c r="AX590" s="13" t="s">
        <v>73</v>
      </c>
      <c r="AY590" s="261" t="s">
        <v>128</v>
      </c>
    </row>
    <row r="591" s="13" customFormat="1">
      <c r="A591" s="13"/>
      <c r="B591" s="251"/>
      <c r="C591" s="252"/>
      <c r="D591" s="253" t="s">
        <v>136</v>
      </c>
      <c r="E591" s="254" t="s">
        <v>1</v>
      </c>
      <c r="F591" s="255" t="s">
        <v>415</v>
      </c>
      <c r="G591" s="252"/>
      <c r="H591" s="254" t="s">
        <v>1</v>
      </c>
      <c r="I591" s="256"/>
      <c r="J591" s="252"/>
      <c r="K591" s="252"/>
      <c r="L591" s="257"/>
      <c r="M591" s="258"/>
      <c r="N591" s="259"/>
      <c r="O591" s="259"/>
      <c r="P591" s="259"/>
      <c r="Q591" s="259"/>
      <c r="R591" s="259"/>
      <c r="S591" s="259"/>
      <c r="T591" s="260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61" t="s">
        <v>136</v>
      </c>
      <c r="AU591" s="261" t="s">
        <v>83</v>
      </c>
      <c r="AV591" s="13" t="s">
        <v>81</v>
      </c>
      <c r="AW591" s="13" t="s">
        <v>30</v>
      </c>
      <c r="AX591" s="13" t="s">
        <v>73</v>
      </c>
      <c r="AY591" s="261" t="s">
        <v>128</v>
      </c>
    </row>
    <row r="592" s="13" customFormat="1">
      <c r="A592" s="13"/>
      <c r="B592" s="251"/>
      <c r="C592" s="252"/>
      <c r="D592" s="253" t="s">
        <v>136</v>
      </c>
      <c r="E592" s="254" t="s">
        <v>1</v>
      </c>
      <c r="F592" s="255" t="s">
        <v>569</v>
      </c>
      <c r="G592" s="252"/>
      <c r="H592" s="254" t="s">
        <v>1</v>
      </c>
      <c r="I592" s="256"/>
      <c r="J592" s="252"/>
      <c r="K592" s="252"/>
      <c r="L592" s="257"/>
      <c r="M592" s="258"/>
      <c r="N592" s="259"/>
      <c r="O592" s="259"/>
      <c r="P592" s="259"/>
      <c r="Q592" s="259"/>
      <c r="R592" s="259"/>
      <c r="S592" s="259"/>
      <c r="T592" s="26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61" t="s">
        <v>136</v>
      </c>
      <c r="AU592" s="261" t="s">
        <v>83</v>
      </c>
      <c r="AV592" s="13" t="s">
        <v>81</v>
      </c>
      <c r="AW592" s="13" t="s">
        <v>30</v>
      </c>
      <c r="AX592" s="13" t="s">
        <v>73</v>
      </c>
      <c r="AY592" s="261" t="s">
        <v>128</v>
      </c>
    </row>
    <row r="593" s="14" customFormat="1">
      <c r="A593" s="14"/>
      <c r="B593" s="262"/>
      <c r="C593" s="263"/>
      <c r="D593" s="253" t="s">
        <v>136</v>
      </c>
      <c r="E593" s="264" t="s">
        <v>1</v>
      </c>
      <c r="F593" s="265" t="s">
        <v>81</v>
      </c>
      <c r="G593" s="263"/>
      <c r="H593" s="266">
        <v>1</v>
      </c>
      <c r="I593" s="267"/>
      <c r="J593" s="263"/>
      <c r="K593" s="263"/>
      <c r="L593" s="268"/>
      <c r="M593" s="269"/>
      <c r="N593" s="270"/>
      <c r="O593" s="270"/>
      <c r="P593" s="270"/>
      <c r="Q593" s="270"/>
      <c r="R593" s="270"/>
      <c r="S593" s="270"/>
      <c r="T593" s="27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72" t="s">
        <v>136</v>
      </c>
      <c r="AU593" s="272" t="s">
        <v>83</v>
      </c>
      <c r="AV593" s="14" t="s">
        <v>83</v>
      </c>
      <c r="AW593" s="14" t="s">
        <v>30</v>
      </c>
      <c r="AX593" s="14" t="s">
        <v>81</v>
      </c>
      <c r="AY593" s="272" t="s">
        <v>128</v>
      </c>
    </row>
    <row r="594" s="2" customFormat="1" ht="16.5" customHeight="1">
      <c r="A594" s="39"/>
      <c r="B594" s="40"/>
      <c r="C594" s="237" t="s">
        <v>570</v>
      </c>
      <c r="D594" s="237" t="s">
        <v>130</v>
      </c>
      <c r="E594" s="238" t="s">
        <v>571</v>
      </c>
      <c r="F594" s="239" t="s">
        <v>572</v>
      </c>
      <c r="G594" s="240" t="s">
        <v>408</v>
      </c>
      <c r="H594" s="241">
        <v>1</v>
      </c>
      <c r="I594" s="242"/>
      <c r="J594" s="243">
        <f>ROUND(I594*H594,2)</f>
        <v>0</v>
      </c>
      <c r="K594" s="244"/>
      <c r="L594" s="45"/>
      <c r="M594" s="245" t="s">
        <v>1</v>
      </c>
      <c r="N594" s="246" t="s">
        <v>38</v>
      </c>
      <c r="O594" s="92"/>
      <c r="P594" s="247">
        <f>O594*H594</f>
        <v>0</v>
      </c>
      <c r="Q594" s="247">
        <v>0.00034000000000000002</v>
      </c>
      <c r="R594" s="247">
        <f>Q594*H594</f>
        <v>0.00034000000000000002</v>
      </c>
      <c r="S594" s="247">
        <v>0</v>
      </c>
      <c r="T594" s="248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49" t="s">
        <v>134</v>
      </c>
      <c r="AT594" s="249" t="s">
        <v>130</v>
      </c>
      <c r="AU594" s="249" t="s">
        <v>83</v>
      </c>
      <c r="AY594" s="18" t="s">
        <v>128</v>
      </c>
      <c r="BE594" s="250">
        <f>IF(N594="základní",J594,0)</f>
        <v>0</v>
      </c>
      <c r="BF594" s="250">
        <f>IF(N594="snížená",J594,0)</f>
        <v>0</v>
      </c>
      <c r="BG594" s="250">
        <f>IF(N594="zákl. přenesená",J594,0)</f>
        <v>0</v>
      </c>
      <c r="BH594" s="250">
        <f>IF(N594="sníž. přenesená",J594,0)</f>
        <v>0</v>
      </c>
      <c r="BI594" s="250">
        <f>IF(N594="nulová",J594,0)</f>
        <v>0</v>
      </c>
      <c r="BJ594" s="18" t="s">
        <v>81</v>
      </c>
      <c r="BK594" s="250">
        <f>ROUND(I594*H594,2)</f>
        <v>0</v>
      </c>
      <c r="BL594" s="18" t="s">
        <v>134</v>
      </c>
      <c r="BM594" s="249" t="s">
        <v>573</v>
      </c>
    </row>
    <row r="595" s="13" customFormat="1">
      <c r="A595" s="13"/>
      <c r="B595" s="251"/>
      <c r="C595" s="252"/>
      <c r="D595" s="253" t="s">
        <v>136</v>
      </c>
      <c r="E595" s="254" t="s">
        <v>1</v>
      </c>
      <c r="F595" s="255" t="s">
        <v>414</v>
      </c>
      <c r="G595" s="252"/>
      <c r="H595" s="254" t="s">
        <v>1</v>
      </c>
      <c r="I595" s="256"/>
      <c r="J595" s="252"/>
      <c r="K595" s="252"/>
      <c r="L595" s="257"/>
      <c r="M595" s="258"/>
      <c r="N595" s="259"/>
      <c r="O595" s="259"/>
      <c r="P595" s="259"/>
      <c r="Q595" s="259"/>
      <c r="R595" s="259"/>
      <c r="S595" s="259"/>
      <c r="T595" s="260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61" t="s">
        <v>136</v>
      </c>
      <c r="AU595" s="261" t="s">
        <v>83</v>
      </c>
      <c r="AV595" s="13" t="s">
        <v>81</v>
      </c>
      <c r="AW595" s="13" t="s">
        <v>30</v>
      </c>
      <c r="AX595" s="13" t="s">
        <v>73</v>
      </c>
      <c r="AY595" s="261" t="s">
        <v>128</v>
      </c>
    </row>
    <row r="596" s="13" customFormat="1">
      <c r="A596" s="13"/>
      <c r="B596" s="251"/>
      <c r="C596" s="252"/>
      <c r="D596" s="253" t="s">
        <v>136</v>
      </c>
      <c r="E596" s="254" t="s">
        <v>1</v>
      </c>
      <c r="F596" s="255" t="s">
        <v>415</v>
      </c>
      <c r="G596" s="252"/>
      <c r="H596" s="254" t="s">
        <v>1</v>
      </c>
      <c r="I596" s="256"/>
      <c r="J596" s="252"/>
      <c r="K596" s="252"/>
      <c r="L596" s="257"/>
      <c r="M596" s="258"/>
      <c r="N596" s="259"/>
      <c r="O596" s="259"/>
      <c r="P596" s="259"/>
      <c r="Q596" s="259"/>
      <c r="R596" s="259"/>
      <c r="S596" s="259"/>
      <c r="T596" s="26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61" t="s">
        <v>136</v>
      </c>
      <c r="AU596" s="261" t="s">
        <v>83</v>
      </c>
      <c r="AV596" s="13" t="s">
        <v>81</v>
      </c>
      <c r="AW596" s="13" t="s">
        <v>30</v>
      </c>
      <c r="AX596" s="13" t="s">
        <v>73</v>
      </c>
      <c r="AY596" s="261" t="s">
        <v>128</v>
      </c>
    </row>
    <row r="597" s="13" customFormat="1">
      <c r="A597" s="13"/>
      <c r="B597" s="251"/>
      <c r="C597" s="252"/>
      <c r="D597" s="253" t="s">
        <v>136</v>
      </c>
      <c r="E597" s="254" t="s">
        <v>1</v>
      </c>
      <c r="F597" s="255" t="s">
        <v>574</v>
      </c>
      <c r="G597" s="252"/>
      <c r="H597" s="254" t="s">
        <v>1</v>
      </c>
      <c r="I597" s="256"/>
      <c r="J597" s="252"/>
      <c r="K597" s="252"/>
      <c r="L597" s="257"/>
      <c r="M597" s="258"/>
      <c r="N597" s="259"/>
      <c r="O597" s="259"/>
      <c r="P597" s="259"/>
      <c r="Q597" s="259"/>
      <c r="R597" s="259"/>
      <c r="S597" s="259"/>
      <c r="T597" s="26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61" t="s">
        <v>136</v>
      </c>
      <c r="AU597" s="261" t="s">
        <v>83</v>
      </c>
      <c r="AV597" s="13" t="s">
        <v>81</v>
      </c>
      <c r="AW597" s="13" t="s">
        <v>30</v>
      </c>
      <c r="AX597" s="13" t="s">
        <v>73</v>
      </c>
      <c r="AY597" s="261" t="s">
        <v>128</v>
      </c>
    </row>
    <row r="598" s="14" customFormat="1">
      <c r="A598" s="14"/>
      <c r="B598" s="262"/>
      <c r="C598" s="263"/>
      <c r="D598" s="253" t="s">
        <v>136</v>
      </c>
      <c r="E598" s="264" t="s">
        <v>1</v>
      </c>
      <c r="F598" s="265" t="s">
        <v>81</v>
      </c>
      <c r="G598" s="263"/>
      <c r="H598" s="266">
        <v>1</v>
      </c>
      <c r="I598" s="267"/>
      <c r="J598" s="263"/>
      <c r="K598" s="263"/>
      <c r="L598" s="268"/>
      <c r="M598" s="269"/>
      <c r="N598" s="270"/>
      <c r="O598" s="270"/>
      <c r="P598" s="270"/>
      <c r="Q598" s="270"/>
      <c r="R598" s="270"/>
      <c r="S598" s="270"/>
      <c r="T598" s="271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72" t="s">
        <v>136</v>
      </c>
      <c r="AU598" s="272" t="s">
        <v>83</v>
      </c>
      <c r="AV598" s="14" t="s">
        <v>83</v>
      </c>
      <c r="AW598" s="14" t="s">
        <v>30</v>
      </c>
      <c r="AX598" s="14" t="s">
        <v>81</v>
      </c>
      <c r="AY598" s="272" t="s">
        <v>128</v>
      </c>
    </row>
    <row r="599" s="2" customFormat="1" ht="21.75" customHeight="1">
      <c r="A599" s="39"/>
      <c r="B599" s="40"/>
      <c r="C599" s="295" t="s">
        <v>575</v>
      </c>
      <c r="D599" s="295" t="s">
        <v>219</v>
      </c>
      <c r="E599" s="296" t="s">
        <v>576</v>
      </c>
      <c r="F599" s="297" t="s">
        <v>577</v>
      </c>
      <c r="G599" s="298" t="s">
        <v>408</v>
      </c>
      <c r="H599" s="299">
        <v>1</v>
      </c>
      <c r="I599" s="300"/>
      <c r="J599" s="301">
        <f>ROUND(I599*H599,2)</f>
        <v>0</v>
      </c>
      <c r="K599" s="302"/>
      <c r="L599" s="303"/>
      <c r="M599" s="304" t="s">
        <v>1</v>
      </c>
      <c r="N599" s="305" t="s">
        <v>38</v>
      </c>
      <c r="O599" s="92"/>
      <c r="P599" s="247">
        <f>O599*H599</f>
        <v>0</v>
      </c>
      <c r="Q599" s="247">
        <v>0.050000000000000003</v>
      </c>
      <c r="R599" s="247">
        <f>Q599*H599</f>
        <v>0.050000000000000003</v>
      </c>
      <c r="S599" s="247">
        <v>0</v>
      </c>
      <c r="T599" s="248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49" t="s">
        <v>184</v>
      </c>
      <c r="AT599" s="249" t="s">
        <v>219</v>
      </c>
      <c r="AU599" s="249" t="s">
        <v>83</v>
      </c>
      <c r="AY599" s="18" t="s">
        <v>128</v>
      </c>
      <c r="BE599" s="250">
        <f>IF(N599="základní",J599,0)</f>
        <v>0</v>
      </c>
      <c r="BF599" s="250">
        <f>IF(N599="snížená",J599,0)</f>
        <v>0</v>
      </c>
      <c r="BG599" s="250">
        <f>IF(N599="zákl. přenesená",J599,0)</f>
        <v>0</v>
      </c>
      <c r="BH599" s="250">
        <f>IF(N599="sníž. přenesená",J599,0)</f>
        <v>0</v>
      </c>
      <c r="BI599" s="250">
        <f>IF(N599="nulová",J599,0)</f>
        <v>0</v>
      </c>
      <c r="BJ599" s="18" t="s">
        <v>81</v>
      </c>
      <c r="BK599" s="250">
        <f>ROUND(I599*H599,2)</f>
        <v>0</v>
      </c>
      <c r="BL599" s="18" t="s">
        <v>134</v>
      </c>
      <c r="BM599" s="249" t="s">
        <v>578</v>
      </c>
    </row>
    <row r="600" s="13" customFormat="1">
      <c r="A600" s="13"/>
      <c r="B600" s="251"/>
      <c r="C600" s="252"/>
      <c r="D600" s="253" t="s">
        <v>136</v>
      </c>
      <c r="E600" s="254" t="s">
        <v>1</v>
      </c>
      <c r="F600" s="255" t="s">
        <v>421</v>
      </c>
      <c r="G600" s="252"/>
      <c r="H600" s="254" t="s">
        <v>1</v>
      </c>
      <c r="I600" s="256"/>
      <c r="J600" s="252"/>
      <c r="K600" s="252"/>
      <c r="L600" s="257"/>
      <c r="M600" s="258"/>
      <c r="N600" s="259"/>
      <c r="O600" s="259"/>
      <c r="P600" s="259"/>
      <c r="Q600" s="259"/>
      <c r="R600" s="259"/>
      <c r="S600" s="259"/>
      <c r="T600" s="260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61" t="s">
        <v>136</v>
      </c>
      <c r="AU600" s="261" t="s">
        <v>83</v>
      </c>
      <c r="AV600" s="13" t="s">
        <v>81</v>
      </c>
      <c r="AW600" s="13" t="s">
        <v>30</v>
      </c>
      <c r="AX600" s="13" t="s">
        <v>73</v>
      </c>
      <c r="AY600" s="261" t="s">
        <v>128</v>
      </c>
    </row>
    <row r="601" s="13" customFormat="1">
      <c r="A601" s="13"/>
      <c r="B601" s="251"/>
      <c r="C601" s="252"/>
      <c r="D601" s="253" t="s">
        <v>136</v>
      </c>
      <c r="E601" s="254" t="s">
        <v>1</v>
      </c>
      <c r="F601" s="255" t="s">
        <v>422</v>
      </c>
      <c r="G601" s="252"/>
      <c r="H601" s="254" t="s">
        <v>1</v>
      </c>
      <c r="I601" s="256"/>
      <c r="J601" s="252"/>
      <c r="K601" s="252"/>
      <c r="L601" s="257"/>
      <c r="M601" s="258"/>
      <c r="N601" s="259"/>
      <c r="O601" s="259"/>
      <c r="P601" s="259"/>
      <c r="Q601" s="259"/>
      <c r="R601" s="259"/>
      <c r="S601" s="259"/>
      <c r="T601" s="260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61" t="s">
        <v>136</v>
      </c>
      <c r="AU601" s="261" t="s">
        <v>83</v>
      </c>
      <c r="AV601" s="13" t="s">
        <v>81</v>
      </c>
      <c r="AW601" s="13" t="s">
        <v>30</v>
      </c>
      <c r="AX601" s="13" t="s">
        <v>73</v>
      </c>
      <c r="AY601" s="261" t="s">
        <v>128</v>
      </c>
    </row>
    <row r="602" s="13" customFormat="1">
      <c r="A602" s="13"/>
      <c r="B602" s="251"/>
      <c r="C602" s="252"/>
      <c r="D602" s="253" t="s">
        <v>136</v>
      </c>
      <c r="E602" s="254" t="s">
        <v>1</v>
      </c>
      <c r="F602" s="255" t="s">
        <v>423</v>
      </c>
      <c r="G602" s="252"/>
      <c r="H602" s="254" t="s">
        <v>1</v>
      </c>
      <c r="I602" s="256"/>
      <c r="J602" s="252"/>
      <c r="K602" s="252"/>
      <c r="L602" s="257"/>
      <c r="M602" s="258"/>
      <c r="N602" s="259"/>
      <c r="O602" s="259"/>
      <c r="P602" s="259"/>
      <c r="Q602" s="259"/>
      <c r="R602" s="259"/>
      <c r="S602" s="259"/>
      <c r="T602" s="260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61" t="s">
        <v>136</v>
      </c>
      <c r="AU602" s="261" t="s">
        <v>83</v>
      </c>
      <c r="AV602" s="13" t="s">
        <v>81</v>
      </c>
      <c r="AW602" s="13" t="s">
        <v>30</v>
      </c>
      <c r="AX602" s="13" t="s">
        <v>73</v>
      </c>
      <c r="AY602" s="261" t="s">
        <v>128</v>
      </c>
    </row>
    <row r="603" s="13" customFormat="1">
      <c r="A603" s="13"/>
      <c r="B603" s="251"/>
      <c r="C603" s="252"/>
      <c r="D603" s="253" t="s">
        <v>136</v>
      </c>
      <c r="E603" s="254" t="s">
        <v>1</v>
      </c>
      <c r="F603" s="255" t="s">
        <v>414</v>
      </c>
      <c r="G603" s="252"/>
      <c r="H603" s="254" t="s">
        <v>1</v>
      </c>
      <c r="I603" s="256"/>
      <c r="J603" s="252"/>
      <c r="K603" s="252"/>
      <c r="L603" s="257"/>
      <c r="M603" s="258"/>
      <c r="N603" s="259"/>
      <c r="O603" s="259"/>
      <c r="P603" s="259"/>
      <c r="Q603" s="259"/>
      <c r="R603" s="259"/>
      <c r="S603" s="259"/>
      <c r="T603" s="260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61" t="s">
        <v>136</v>
      </c>
      <c r="AU603" s="261" t="s">
        <v>83</v>
      </c>
      <c r="AV603" s="13" t="s">
        <v>81</v>
      </c>
      <c r="AW603" s="13" t="s">
        <v>30</v>
      </c>
      <c r="AX603" s="13" t="s">
        <v>73</v>
      </c>
      <c r="AY603" s="261" t="s">
        <v>128</v>
      </c>
    </row>
    <row r="604" s="13" customFormat="1">
      <c r="A604" s="13"/>
      <c r="B604" s="251"/>
      <c r="C604" s="252"/>
      <c r="D604" s="253" t="s">
        <v>136</v>
      </c>
      <c r="E604" s="254" t="s">
        <v>1</v>
      </c>
      <c r="F604" s="255" t="s">
        <v>415</v>
      </c>
      <c r="G604" s="252"/>
      <c r="H604" s="254" t="s">
        <v>1</v>
      </c>
      <c r="I604" s="256"/>
      <c r="J604" s="252"/>
      <c r="K604" s="252"/>
      <c r="L604" s="257"/>
      <c r="M604" s="258"/>
      <c r="N604" s="259"/>
      <c r="O604" s="259"/>
      <c r="P604" s="259"/>
      <c r="Q604" s="259"/>
      <c r="R604" s="259"/>
      <c r="S604" s="259"/>
      <c r="T604" s="26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61" t="s">
        <v>136</v>
      </c>
      <c r="AU604" s="261" t="s">
        <v>83</v>
      </c>
      <c r="AV604" s="13" t="s">
        <v>81</v>
      </c>
      <c r="AW604" s="13" t="s">
        <v>30</v>
      </c>
      <c r="AX604" s="13" t="s">
        <v>73</v>
      </c>
      <c r="AY604" s="261" t="s">
        <v>128</v>
      </c>
    </row>
    <row r="605" s="13" customFormat="1">
      <c r="A605" s="13"/>
      <c r="B605" s="251"/>
      <c r="C605" s="252"/>
      <c r="D605" s="253" t="s">
        <v>136</v>
      </c>
      <c r="E605" s="254" t="s">
        <v>1</v>
      </c>
      <c r="F605" s="255" t="s">
        <v>574</v>
      </c>
      <c r="G605" s="252"/>
      <c r="H605" s="254" t="s">
        <v>1</v>
      </c>
      <c r="I605" s="256"/>
      <c r="J605" s="252"/>
      <c r="K605" s="252"/>
      <c r="L605" s="257"/>
      <c r="M605" s="258"/>
      <c r="N605" s="259"/>
      <c r="O605" s="259"/>
      <c r="P605" s="259"/>
      <c r="Q605" s="259"/>
      <c r="R605" s="259"/>
      <c r="S605" s="259"/>
      <c r="T605" s="26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61" t="s">
        <v>136</v>
      </c>
      <c r="AU605" s="261" t="s">
        <v>83</v>
      </c>
      <c r="AV605" s="13" t="s">
        <v>81</v>
      </c>
      <c r="AW605" s="13" t="s">
        <v>30</v>
      </c>
      <c r="AX605" s="13" t="s">
        <v>73</v>
      </c>
      <c r="AY605" s="261" t="s">
        <v>128</v>
      </c>
    </row>
    <row r="606" s="14" customFormat="1">
      <c r="A606" s="14"/>
      <c r="B606" s="262"/>
      <c r="C606" s="263"/>
      <c r="D606" s="253" t="s">
        <v>136</v>
      </c>
      <c r="E606" s="264" t="s">
        <v>1</v>
      </c>
      <c r="F606" s="265" t="s">
        <v>81</v>
      </c>
      <c r="G606" s="263"/>
      <c r="H606" s="266">
        <v>1</v>
      </c>
      <c r="I606" s="267"/>
      <c r="J606" s="263"/>
      <c r="K606" s="263"/>
      <c r="L606" s="268"/>
      <c r="M606" s="269"/>
      <c r="N606" s="270"/>
      <c r="O606" s="270"/>
      <c r="P606" s="270"/>
      <c r="Q606" s="270"/>
      <c r="R606" s="270"/>
      <c r="S606" s="270"/>
      <c r="T606" s="271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72" t="s">
        <v>136</v>
      </c>
      <c r="AU606" s="272" t="s">
        <v>83</v>
      </c>
      <c r="AV606" s="14" t="s">
        <v>83</v>
      </c>
      <c r="AW606" s="14" t="s">
        <v>30</v>
      </c>
      <c r="AX606" s="14" t="s">
        <v>81</v>
      </c>
      <c r="AY606" s="272" t="s">
        <v>128</v>
      </c>
    </row>
    <row r="607" s="2" customFormat="1" ht="16.5" customHeight="1">
      <c r="A607" s="39"/>
      <c r="B607" s="40"/>
      <c r="C607" s="237" t="s">
        <v>579</v>
      </c>
      <c r="D607" s="237" t="s">
        <v>130</v>
      </c>
      <c r="E607" s="238" t="s">
        <v>580</v>
      </c>
      <c r="F607" s="239" t="s">
        <v>581</v>
      </c>
      <c r="G607" s="240" t="s">
        <v>408</v>
      </c>
      <c r="H607" s="241">
        <v>2</v>
      </c>
      <c r="I607" s="242"/>
      <c r="J607" s="243">
        <f>ROUND(I607*H607,2)</f>
        <v>0</v>
      </c>
      <c r="K607" s="244"/>
      <c r="L607" s="45"/>
      <c r="M607" s="245" t="s">
        <v>1</v>
      </c>
      <c r="N607" s="246" t="s">
        <v>38</v>
      </c>
      <c r="O607" s="92"/>
      <c r="P607" s="247">
        <f>O607*H607</f>
        <v>0</v>
      </c>
      <c r="Q607" s="247">
        <v>0.12303</v>
      </c>
      <c r="R607" s="247">
        <f>Q607*H607</f>
        <v>0.24606</v>
      </c>
      <c r="S607" s="247">
        <v>0</v>
      </c>
      <c r="T607" s="248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49" t="s">
        <v>134</v>
      </c>
      <c r="AT607" s="249" t="s">
        <v>130</v>
      </c>
      <c r="AU607" s="249" t="s">
        <v>83</v>
      </c>
      <c r="AY607" s="18" t="s">
        <v>128</v>
      </c>
      <c r="BE607" s="250">
        <f>IF(N607="základní",J607,0)</f>
        <v>0</v>
      </c>
      <c r="BF607" s="250">
        <f>IF(N607="snížená",J607,0)</f>
        <v>0</v>
      </c>
      <c r="BG607" s="250">
        <f>IF(N607="zákl. přenesená",J607,0)</f>
        <v>0</v>
      </c>
      <c r="BH607" s="250">
        <f>IF(N607="sníž. přenesená",J607,0)</f>
        <v>0</v>
      </c>
      <c r="BI607" s="250">
        <f>IF(N607="nulová",J607,0)</f>
        <v>0</v>
      </c>
      <c r="BJ607" s="18" t="s">
        <v>81</v>
      </c>
      <c r="BK607" s="250">
        <f>ROUND(I607*H607,2)</f>
        <v>0</v>
      </c>
      <c r="BL607" s="18" t="s">
        <v>134</v>
      </c>
      <c r="BM607" s="249" t="s">
        <v>582</v>
      </c>
    </row>
    <row r="608" s="13" customFormat="1">
      <c r="A608" s="13"/>
      <c r="B608" s="251"/>
      <c r="C608" s="252"/>
      <c r="D608" s="253" t="s">
        <v>136</v>
      </c>
      <c r="E608" s="254" t="s">
        <v>1</v>
      </c>
      <c r="F608" s="255" t="s">
        <v>414</v>
      </c>
      <c r="G608" s="252"/>
      <c r="H608" s="254" t="s">
        <v>1</v>
      </c>
      <c r="I608" s="256"/>
      <c r="J608" s="252"/>
      <c r="K608" s="252"/>
      <c r="L608" s="257"/>
      <c r="M608" s="258"/>
      <c r="N608" s="259"/>
      <c r="O608" s="259"/>
      <c r="P608" s="259"/>
      <c r="Q608" s="259"/>
      <c r="R608" s="259"/>
      <c r="S608" s="259"/>
      <c r="T608" s="260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61" t="s">
        <v>136</v>
      </c>
      <c r="AU608" s="261" t="s">
        <v>83</v>
      </c>
      <c r="AV608" s="13" t="s">
        <v>81</v>
      </c>
      <c r="AW608" s="13" t="s">
        <v>30</v>
      </c>
      <c r="AX608" s="13" t="s">
        <v>73</v>
      </c>
      <c r="AY608" s="261" t="s">
        <v>128</v>
      </c>
    </row>
    <row r="609" s="13" customFormat="1">
      <c r="A609" s="13"/>
      <c r="B609" s="251"/>
      <c r="C609" s="252"/>
      <c r="D609" s="253" t="s">
        <v>136</v>
      </c>
      <c r="E609" s="254" t="s">
        <v>1</v>
      </c>
      <c r="F609" s="255" t="s">
        <v>415</v>
      </c>
      <c r="G609" s="252"/>
      <c r="H609" s="254" t="s">
        <v>1</v>
      </c>
      <c r="I609" s="256"/>
      <c r="J609" s="252"/>
      <c r="K609" s="252"/>
      <c r="L609" s="257"/>
      <c r="M609" s="258"/>
      <c r="N609" s="259"/>
      <c r="O609" s="259"/>
      <c r="P609" s="259"/>
      <c r="Q609" s="259"/>
      <c r="R609" s="259"/>
      <c r="S609" s="259"/>
      <c r="T609" s="260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61" t="s">
        <v>136</v>
      </c>
      <c r="AU609" s="261" t="s">
        <v>83</v>
      </c>
      <c r="AV609" s="13" t="s">
        <v>81</v>
      </c>
      <c r="AW609" s="13" t="s">
        <v>30</v>
      </c>
      <c r="AX609" s="13" t="s">
        <v>73</v>
      </c>
      <c r="AY609" s="261" t="s">
        <v>128</v>
      </c>
    </row>
    <row r="610" s="13" customFormat="1">
      <c r="A610" s="13"/>
      <c r="B610" s="251"/>
      <c r="C610" s="252"/>
      <c r="D610" s="253" t="s">
        <v>136</v>
      </c>
      <c r="E610" s="254" t="s">
        <v>1</v>
      </c>
      <c r="F610" s="255" t="s">
        <v>583</v>
      </c>
      <c r="G610" s="252"/>
      <c r="H610" s="254" t="s">
        <v>1</v>
      </c>
      <c r="I610" s="256"/>
      <c r="J610" s="252"/>
      <c r="K610" s="252"/>
      <c r="L610" s="257"/>
      <c r="M610" s="258"/>
      <c r="N610" s="259"/>
      <c r="O610" s="259"/>
      <c r="P610" s="259"/>
      <c r="Q610" s="259"/>
      <c r="R610" s="259"/>
      <c r="S610" s="259"/>
      <c r="T610" s="260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61" t="s">
        <v>136</v>
      </c>
      <c r="AU610" s="261" t="s">
        <v>83</v>
      </c>
      <c r="AV610" s="13" t="s">
        <v>81</v>
      </c>
      <c r="AW610" s="13" t="s">
        <v>30</v>
      </c>
      <c r="AX610" s="13" t="s">
        <v>73</v>
      </c>
      <c r="AY610" s="261" t="s">
        <v>128</v>
      </c>
    </row>
    <row r="611" s="14" customFormat="1">
      <c r="A611" s="14"/>
      <c r="B611" s="262"/>
      <c r="C611" s="263"/>
      <c r="D611" s="253" t="s">
        <v>136</v>
      </c>
      <c r="E611" s="264" t="s">
        <v>1</v>
      </c>
      <c r="F611" s="265" t="s">
        <v>83</v>
      </c>
      <c r="G611" s="263"/>
      <c r="H611" s="266">
        <v>2</v>
      </c>
      <c r="I611" s="267"/>
      <c r="J611" s="263"/>
      <c r="K611" s="263"/>
      <c r="L611" s="268"/>
      <c r="M611" s="269"/>
      <c r="N611" s="270"/>
      <c r="O611" s="270"/>
      <c r="P611" s="270"/>
      <c r="Q611" s="270"/>
      <c r="R611" s="270"/>
      <c r="S611" s="270"/>
      <c r="T611" s="271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72" t="s">
        <v>136</v>
      </c>
      <c r="AU611" s="272" t="s">
        <v>83</v>
      </c>
      <c r="AV611" s="14" t="s">
        <v>83</v>
      </c>
      <c r="AW611" s="14" t="s">
        <v>30</v>
      </c>
      <c r="AX611" s="14" t="s">
        <v>81</v>
      </c>
      <c r="AY611" s="272" t="s">
        <v>128</v>
      </c>
    </row>
    <row r="612" s="2" customFormat="1" ht="21.75" customHeight="1">
      <c r="A612" s="39"/>
      <c r="B612" s="40"/>
      <c r="C612" s="295" t="s">
        <v>584</v>
      </c>
      <c r="D612" s="295" t="s">
        <v>219</v>
      </c>
      <c r="E612" s="296" t="s">
        <v>585</v>
      </c>
      <c r="F612" s="297" t="s">
        <v>586</v>
      </c>
      <c r="G612" s="298" t="s">
        <v>408</v>
      </c>
      <c r="H612" s="299">
        <v>2</v>
      </c>
      <c r="I612" s="300"/>
      <c r="J612" s="301">
        <f>ROUND(I612*H612,2)</f>
        <v>0</v>
      </c>
      <c r="K612" s="302"/>
      <c r="L612" s="303"/>
      <c r="M612" s="304" t="s">
        <v>1</v>
      </c>
      <c r="N612" s="305" t="s">
        <v>38</v>
      </c>
      <c r="O612" s="92"/>
      <c r="P612" s="247">
        <f>O612*H612</f>
        <v>0</v>
      </c>
      <c r="Q612" s="247">
        <v>0.017999999999999999</v>
      </c>
      <c r="R612" s="247">
        <f>Q612*H612</f>
        <v>0.035999999999999997</v>
      </c>
      <c r="S612" s="247">
        <v>0</v>
      </c>
      <c r="T612" s="248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49" t="s">
        <v>184</v>
      </c>
      <c r="AT612" s="249" t="s">
        <v>219</v>
      </c>
      <c r="AU612" s="249" t="s">
        <v>83</v>
      </c>
      <c r="AY612" s="18" t="s">
        <v>128</v>
      </c>
      <c r="BE612" s="250">
        <f>IF(N612="základní",J612,0)</f>
        <v>0</v>
      </c>
      <c r="BF612" s="250">
        <f>IF(N612="snížená",J612,0)</f>
        <v>0</v>
      </c>
      <c r="BG612" s="250">
        <f>IF(N612="zákl. přenesená",J612,0)</f>
        <v>0</v>
      </c>
      <c r="BH612" s="250">
        <f>IF(N612="sníž. přenesená",J612,0)</f>
        <v>0</v>
      </c>
      <c r="BI612" s="250">
        <f>IF(N612="nulová",J612,0)</f>
        <v>0</v>
      </c>
      <c r="BJ612" s="18" t="s">
        <v>81</v>
      </c>
      <c r="BK612" s="250">
        <f>ROUND(I612*H612,2)</f>
        <v>0</v>
      </c>
      <c r="BL612" s="18" t="s">
        <v>134</v>
      </c>
      <c r="BM612" s="249" t="s">
        <v>587</v>
      </c>
    </row>
    <row r="613" s="13" customFormat="1">
      <c r="A613" s="13"/>
      <c r="B613" s="251"/>
      <c r="C613" s="252"/>
      <c r="D613" s="253" t="s">
        <v>136</v>
      </c>
      <c r="E613" s="254" t="s">
        <v>1</v>
      </c>
      <c r="F613" s="255" t="s">
        <v>421</v>
      </c>
      <c r="G613" s="252"/>
      <c r="H613" s="254" t="s">
        <v>1</v>
      </c>
      <c r="I613" s="256"/>
      <c r="J613" s="252"/>
      <c r="K613" s="252"/>
      <c r="L613" s="257"/>
      <c r="M613" s="258"/>
      <c r="N613" s="259"/>
      <c r="O613" s="259"/>
      <c r="P613" s="259"/>
      <c r="Q613" s="259"/>
      <c r="R613" s="259"/>
      <c r="S613" s="259"/>
      <c r="T613" s="260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61" t="s">
        <v>136</v>
      </c>
      <c r="AU613" s="261" t="s">
        <v>83</v>
      </c>
      <c r="AV613" s="13" t="s">
        <v>81</v>
      </c>
      <c r="AW613" s="13" t="s">
        <v>30</v>
      </c>
      <c r="AX613" s="13" t="s">
        <v>73</v>
      </c>
      <c r="AY613" s="261" t="s">
        <v>128</v>
      </c>
    </row>
    <row r="614" s="13" customFormat="1">
      <c r="A614" s="13"/>
      <c r="B614" s="251"/>
      <c r="C614" s="252"/>
      <c r="D614" s="253" t="s">
        <v>136</v>
      </c>
      <c r="E614" s="254" t="s">
        <v>1</v>
      </c>
      <c r="F614" s="255" t="s">
        <v>422</v>
      </c>
      <c r="G614" s="252"/>
      <c r="H614" s="254" t="s">
        <v>1</v>
      </c>
      <c r="I614" s="256"/>
      <c r="J614" s="252"/>
      <c r="K614" s="252"/>
      <c r="L614" s="257"/>
      <c r="M614" s="258"/>
      <c r="N614" s="259"/>
      <c r="O614" s="259"/>
      <c r="P614" s="259"/>
      <c r="Q614" s="259"/>
      <c r="R614" s="259"/>
      <c r="S614" s="259"/>
      <c r="T614" s="260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61" t="s">
        <v>136</v>
      </c>
      <c r="AU614" s="261" t="s">
        <v>83</v>
      </c>
      <c r="AV614" s="13" t="s">
        <v>81</v>
      </c>
      <c r="AW614" s="13" t="s">
        <v>30</v>
      </c>
      <c r="AX614" s="13" t="s">
        <v>73</v>
      </c>
      <c r="AY614" s="261" t="s">
        <v>128</v>
      </c>
    </row>
    <row r="615" s="13" customFormat="1">
      <c r="A615" s="13"/>
      <c r="B615" s="251"/>
      <c r="C615" s="252"/>
      <c r="D615" s="253" t="s">
        <v>136</v>
      </c>
      <c r="E615" s="254" t="s">
        <v>1</v>
      </c>
      <c r="F615" s="255" t="s">
        <v>423</v>
      </c>
      <c r="G615" s="252"/>
      <c r="H615" s="254" t="s">
        <v>1</v>
      </c>
      <c r="I615" s="256"/>
      <c r="J615" s="252"/>
      <c r="K615" s="252"/>
      <c r="L615" s="257"/>
      <c r="M615" s="258"/>
      <c r="N615" s="259"/>
      <c r="O615" s="259"/>
      <c r="P615" s="259"/>
      <c r="Q615" s="259"/>
      <c r="R615" s="259"/>
      <c r="S615" s="259"/>
      <c r="T615" s="260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61" t="s">
        <v>136</v>
      </c>
      <c r="AU615" s="261" t="s">
        <v>83</v>
      </c>
      <c r="AV615" s="13" t="s">
        <v>81</v>
      </c>
      <c r="AW615" s="13" t="s">
        <v>30</v>
      </c>
      <c r="AX615" s="13" t="s">
        <v>73</v>
      </c>
      <c r="AY615" s="261" t="s">
        <v>128</v>
      </c>
    </row>
    <row r="616" s="13" customFormat="1">
      <c r="A616" s="13"/>
      <c r="B616" s="251"/>
      <c r="C616" s="252"/>
      <c r="D616" s="253" t="s">
        <v>136</v>
      </c>
      <c r="E616" s="254" t="s">
        <v>1</v>
      </c>
      <c r="F616" s="255" t="s">
        <v>414</v>
      </c>
      <c r="G616" s="252"/>
      <c r="H616" s="254" t="s">
        <v>1</v>
      </c>
      <c r="I616" s="256"/>
      <c r="J616" s="252"/>
      <c r="K616" s="252"/>
      <c r="L616" s="257"/>
      <c r="M616" s="258"/>
      <c r="N616" s="259"/>
      <c r="O616" s="259"/>
      <c r="P616" s="259"/>
      <c r="Q616" s="259"/>
      <c r="R616" s="259"/>
      <c r="S616" s="259"/>
      <c r="T616" s="260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61" t="s">
        <v>136</v>
      </c>
      <c r="AU616" s="261" t="s">
        <v>83</v>
      </c>
      <c r="AV616" s="13" t="s">
        <v>81</v>
      </c>
      <c r="AW616" s="13" t="s">
        <v>30</v>
      </c>
      <c r="AX616" s="13" t="s">
        <v>73</v>
      </c>
      <c r="AY616" s="261" t="s">
        <v>128</v>
      </c>
    </row>
    <row r="617" s="13" customFormat="1">
      <c r="A617" s="13"/>
      <c r="B617" s="251"/>
      <c r="C617" s="252"/>
      <c r="D617" s="253" t="s">
        <v>136</v>
      </c>
      <c r="E617" s="254" t="s">
        <v>1</v>
      </c>
      <c r="F617" s="255" t="s">
        <v>415</v>
      </c>
      <c r="G617" s="252"/>
      <c r="H617" s="254" t="s">
        <v>1</v>
      </c>
      <c r="I617" s="256"/>
      <c r="J617" s="252"/>
      <c r="K617" s="252"/>
      <c r="L617" s="257"/>
      <c r="M617" s="258"/>
      <c r="N617" s="259"/>
      <c r="O617" s="259"/>
      <c r="P617" s="259"/>
      <c r="Q617" s="259"/>
      <c r="R617" s="259"/>
      <c r="S617" s="259"/>
      <c r="T617" s="260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61" t="s">
        <v>136</v>
      </c>
      <c r="AU617" s="261" t="s">
        <v>83</v>
      </c>
      <c r="AV617" s="13" t="s">
        <v>81</v>
      </c>
      <c r="AW617" s="13" t="s">
        <v>30</v>
      </c>
      <c r="AX617" s="13" t="s">
        <v>73</v>
      </c>
      <c r="AY617" s="261" t="s">
        <v>128</v>
      </c>
    </row>
    <row r="618" s="13" customFormat="1">
      <c r="A618" s="13"/>
      <c r="B618" s="251"/>
      <c r="C618" s="252"/>
      <c r="D618" s="253" t="s">
        <v>136</v>
      </c>
      <c r="E618" s="254" t="s">
        <v>1</v>
      </c>
      <c r="F618" s="255" t="s">
        <v>583</v>
      </c>
      <c r="G618" s="252"/>
      <c r="H618" s="254" t="s">
        <v>1</v>
      </c>
      <c r="I618" s="256"/>
      <c r="J618" s="252"/>
      <c r="K618" s="252"/>
      <c r="L618" s="257"/>
      <c r="M618" s="258"/>
      <c r="N618" s="259"/>
      <c r="O618" s="259"/>
      <c r="P618" s="259"/>
      <c r="Q618" s="259"/>
      <c r="R618" s="259"/>
      <c r="S618" s="259"/>
      <c r="T618" s="260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61" t="s">
        <v>136</v>
      </c>
      <c r="AU618" s="261" t="s">
        <v>83</v>
      </c>
      <c r="AV618" s="13" t="s">
        <v>81</v>
      </c>
      <c r="AW618" s="13" t="s">
        <v>30</v>
      </c>
      <c r="AX618" s="13" t="s">
        <v>73</v>
      </c>
      <c r="AY618" s="261" t="s">
        <v>128</v>
      </c>
    </row>
    <row r="619" s="14" customFormat="1">
      <c r="A619" s="14"/>
      <c r="B619" s="262"/>
      <c r="C619" s="263"/>
      <c r="D619" s="253" t="s">
        <v>136</v>
      </c>
      <c r="E619" s="264" t="s">
        <v>1</v>
      </c>
      <c r="F619" s="265" t="s">
        <v>83</v>
      </c>
      <c r="G619" s="263"/>
      <c r="H619" s="266">
        <v>2</v>
      </c>
      <c r="I619" s="267"/>
      <c r="J619" s="263"/>
      <c r="K619" s="263"/>
      <c r="L619" s="268"/>
      <c r="M619" s="269"/>
      <c r="N619" s="270"/>
      <c r="O619" s="270"/>
      <c r="P619" s="270"/>
      <c r="Q619" s="270"/>
      <c r="R619" s="270"/>
      <c r="S619" s="270"/>
      <c r="T619" s="271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72" t="s">
        <v>136</v>
      </c>
      <c r="AU619" s="272" t="s">
        <v>83</v>
      </c>
      <c r="AV619" s="14" t="s">
        <v>83</v>
      </c>
      <c r="AW619" s="14" t="s">
        <v>30</v>
      </c>
      <c r="AX619" s="14" t="s">
        <v>81</v>
      </c>
      <c r="AY619" s="272" t="s">
        <v>128</v>
      </c>
    </row>
    <row r="620" s="2" customFormat="1" ht="16.5" customHeight="1">
      <c r="A620" s="39"/>
      <c r="B620" s="40"/>
      <c r="C620" s="237" t="s">
        <v>588</v>
      </c>
      <c r="D620" s="237" t="s">
        <v>130</v>
      </c>
      <c r="E620" s="238" t="s">
        <v>589</v>
      </c>
      <c r="F620" s="239" t="s">
        <v>590</v>
      </c>
      <c r="G620" s="240" t="s">
        <v>408</v>
      </c>
      <c r="H620" s="241">
        <v>2</v>
      </c>
      <c r="I620" s="242"/>
      <c r="J620" s="243">
        <f>ROUND(I620*H620,2)</f>
        <v>0</v>
      </c>
      <c r="K620" s="244"/>
      <c r="L620" s="45"/>
      <c r="M620" s="245" t="s">
        <v>1</v>
      </c>
      <c r="N620" s="246" t="s">
        <v>38</v>
      </c>
      <c r="O620" s="92"/>
      <c r="P620" s="247">
        <f>O620*H620</f>
        <v>0</v>
      </c>
      <c r="Q620" s="247">
        <v>0.00031</v>
      </c>
      <c r="R620" s="247">
        <f>Q620*H620</f>
        <v>0.00062</v>
      </c>
      <c r="S620" s="247">
        <v>0</v>
      </c>
      <c r="T620" s="248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49" t="s">
        <v>134</v>
      </c>
      <c r="AT620" s="249" t="s">
        <v>130</v>
      </c>
      <c r="AU620" s="249" t="s">
        <v>83</v>
      </c>
      <c r="AY620" s="18" t="s">
        <v>128</v>
      </c>
      <c r="BE620" s="250">
        <f>IF(N620="základní",J620,0)</f>
        <v>0</v>
      </c>
      <c r="BF620" s="250">
        <f>IF(N620="snížená",J620,0)</f>
        <v>0</v>
      </c>
      <c r="BG620" s="250">
        <f>IF(N620="zákl. přenesená",J620,0)</f>
        <v>0</v>
      </c>
      <c r="BH620" s="250">
        <f>IF(N620="sníž. přenesená",J620,0)</f>
        <v>0</v>
      </c>
      <c r="BI620" s="250">
        <f>IF(N620="nulová",J620,0)</f>
        <v>0</v>
      </c>
      <c r="BJ620" s="18" t="s">
        <v>81</v>
      </c>
      <c r="BK620" s="250">
        <f>ROUND(I620*H620,2)</f>
        <v>0</v>
      </c>
      <c r="BL620" s="18" t="s">
        <v>134</v>
      </c>
      <c r="BM620" s="249" t="s">
        <v>591</v>
      </c>
    </row>
    <row r="621" s="13" customFormat="1">
      <c r="A621" s="13"/>
      <c r="B621" s="251"/>
      <c r="C621" s="252"/>
      <c r="D621" s="253" t="s">
        <v>136</v>
      </c>
      <c r="E621" s="254" t="s">
        <v>1</v>
      </c>
      <c r="F621" s="255" t="s">
        <v>414</v>
      </c>
      <c r="G621" s="252"/>
      <c r="H621" s="254" t="s">
        <v>1</v>
      </c>
      <c r="I621" s="256"/>
      <c r="J621" s="252"/>
      <c r="K621" s="252"/>
      <c r="L621" s="257"/>
      <c r="M621" s="258"/>
      <c r="N621" s="259"/>
      <c r="O621" s="259"/>
      <c r="P621" s="259"/>
      <c r="Q621" s="259"/>
      <c r="R621" s="259"/>
      <c r="S621" s="259"/>
      <c r="T621" s="260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61" t="s">
        <v>136</v>
      </c>
      <c r="AU621" s="261" t="s">
        <v>83</v>
      </c>
      <c r="AV621" s="13" t="s">
        <v>81</v>
      </c>
      <c r="AW621" s="13" t="s">
        <v>30</v>
      </c>
      <c r="AX621" s="13" t="s">
        <v>73</v>
      </c>
      <c r="AY621" s="261" t="s">
        <v>128</v>
      </c>
    </row>
    <row r="622" s="13" customFormat="1">
      <c r="A622" s="13"/>
      <c r="B622" s="251"/>
      <c r="C622" s="252"/>
      <c r="D622" s="253" t="s">
        <v>136</v>
      </c>
      <c r="E622" s="254" t="s">
        <v>1</v>
      </c>
      <c r="F622" s="255" t="s">
        <v>415</v>
      </c>
      <c r="G622" s="252"/>
      <c r="H622" s="254" t="s">
        <v>1</v>
      </c>
      <c r="I622" s="256"/>
      <c r="J622" s="252"/>
      <c r="K622" s="252"/>
      <c r="L622" s="257"/>
      <c r="M622" s="258"/>
      <c r="N622" s="259"/>
      <c r="O622" s="259"/>
      <c r="P622" s="259"/>
      <c r="Q622" s="259"/>
      <c r="R622" s="259"/>
      <c r="S622" s="259"/>
      <c r="T622" s="260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61" t="s">
        <v>136</v>
      </c>
      <c r="AU622" s="261" t="s">
        <v>83</v>
      </c>
      <c r="AV622" s="13" t="s">
        <v>81</v>
      </c>
      <c r="AW622" s="13" t="s">
        <v>30</v>
      </c>
      <c r="AX622" s="13" t="s">
        <v>73</v>
      </c>
      <c r="AY622" s="261" t="s">
        <v>128</v>
      </c>
    </row>
    <row r="623" s="13" customFormat="1">
      <c r="A623" s="13"/>
      <c r="B623" s="251"/>
      <c r="C623" s="252"/>
      <c r="D623" s="253" t="s">
        <v>136</v>
      </c>
      <c r="E623" s="254" t="s">
        <v>1</v>
      </c>
      <c r="F623" s="255" t="s">
        <v>592</v>
      </c>
      <c r="G623" s="252"/>
      <c r="H623" s="254" t="s">
        <v>1</v>
      </c>
      <c r="I623" s="256"/>
      <c r="J623" s="252"/>
      <c r="K623" s="252"/>
      <c r="L623" s="257"/>
      <c r="M623" s="258"/>
      <c r="N623" s="259"/>
      <c r="O623" s="259"/>
      <c r="P623" s="259"/>
      <c r="Q623" s="259"/>
      <c r="R623" s="259"/>
      <c r="S623" s="259"/>
      <c r="T623" s="260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61" t="s">
        <v>136</v>
      </c>
      <c r="AU623" s="261" t="s">
        <v>83</v>
      </c>
      <c r="AV623" s="13" t="s">
        <v>81</v>
      </c>
      <c r="AW623" s="13" t="s">
        <v>30</v>
      </c>
      <c r="AX623" s="13" t="s">
        <v>73</v>
      </c>
      <c r="AY623" s="261" t="s">
        <v>128</v>
      </c>
    </row>
    <row r="624" s="14" customFormat="1">
      <c r="A624" s="14"/>
      <c r="B624" s="262"/>
      <c r="C624" s="263"/>
      <c r="D624" s="253" t="s">
        <v>136</v>
      </c>
      <c r="E624" s="264" t="s">
        <v>1</v>
      </c>
      <c r="F624" s="265" t="s">
        <v>83</v>
      </c>
      <c r="G624" s="263"/>
      <c r="H624" s="266">
        <v>2</v>
      </c>
      <c r="I624" s="267"/>
      <c r="J624" s="263"/>
      <c r="K624" s="263"/>
      <c r="L624" s="268"/>
      <c r="M624" s="269"/>
      <c r="N624" s="270"/>
      <c r="O624" s="270"/>
      <c r="P624" s="270"/>
      <c r="Q624" s="270"/>
      <c r="R624" s="270"/>
      <c r="S624" s="270"/>
      <c r="T624" s="271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72" t="s">
        <v>136</v>
      </c>
      <c r="AU624" s="272" t="s">
        <v>83</v>
      </c>
      <c r="AV624" s="14" t="s">
        <v>83</v>
      </c>
      <c r="AW624" s="14" t="s">
        <v>30</v>
      </c>
      <c r="AX624" s="14" t="s">
        <v>81</v>
      </c>
      <c r="AY624" s="272" t="s">
        <v>128</v>
      </c>
    </row>
    <row r="625" s="2" customFormat="1" ht="16.5" customHeight="1">
      <c r="A625" s="39"/>
      <c r="B625" s="40"/>
      <c r="C625" s="295" t="s">
        <v>593</v>
      </c>
      <c r="D625" s="295" t="s">
        <v>219</v>
      </c>
      <c r="E625" s="296" t="s">
        <v>594</v>
      </c>
      <c r="F625" s="297" t="s">
        <v>595</v>
      </c>
      <c r="G625" s="298" t="s">
        <v>408</v>
      </c>
      <c r="H625" s="299">
        <v>2</v>
      </c>
      <c r="I625" s="300"/>
      <c r="J625" s="301">
        <f>ROUND(I625*H625,2)</f>
        <v>0</v>
      </c>
      <c r="K625" s="302"/>
      <c r="L625" s="303"/>
      <c r="M625" s="304" t="s">
        <v>1</v>
      </c>
      <c r="N625" s="305" t="s">
        <v>38</v>
      </c>
      <c r="O625" s="92"/>
      <c r="P625" s="247">
        <f>O625*H625</f>
        <v>0</v>
      </c>
      <c r="Q625" s="247">
        <v>0.00050000000000000001</v>
      </c>
      <c r="R625" s="247">
        <f>Q625*H625</f>
        <v>0.001</v>
      </c>
      <c r="S625" s="247">
        <v>0</v>
      </c>
      <c r="T625" s="248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49" t="s">
        <v>184</v>
      </c>
      <c r="AT625" s="249" t="s">
        <v>219</v>
      </c>
      <c r="AU625" s="249" t="s">
        <v>83</v>
      </c>
      <c r="AY625" s="18" t="s">
        <v>128</v>
      </c>
      <c r="BE625" s="250">
        <f>IF(N625="základní",J625,0)</f>
        <v>0</v>
      </c>
      <c r="BF625" s="250">
        <f>IF(N625="snížená",J625,0)</f>
        <v>0</v>
      </c>
      <c r="BG625" s="250">
        <f>IF(N625="zákl. přenesená",J625,0)</f>
        <v>0</v>
      </c>
      <c r="BH625" s="250">
        <f>IF(N625="sníž. přenesená",J625,0)</f>
        <v>0</v>
      </c>
      <c r="BI625" s="250">
        <f>IF(N625="nulová",J625,0)</f>
        <v>0</v>
      </c>
      <c r="BJ625" s="18" t="s">
        <v>81</v>
      </c>
      <c r="BK625" s="250">
        <f>ROUND(I625*H625,2)</f>
        <v>0</v>
      </c>
      <c r="BL625" s="18" t="s">
        <v>134</v>
      </c>
      <c r="BM625" s="249" t="s">
        <v>596</v>
      </c>
    </row>
    <row r="626" s="13" customFormat="1">
      <c r="A626" s="13"/>
      <c r="B626" s="251"/>
      <c r="C626" s="252"/>
      <c r="D626" s="253" t="s">
        <v>136</v>
      </c>
      <c r="E626" s="254" t="s">
        <v>1</v>
      </c>
      <c r="F626" s="255" t="s">
        <v>421</v>
      </c>
      <c r="G626" s="252"/>
      <c r="H626" s="254" t="s">
        <v>1</v>
      </c>
      <c r="I626" s="256"/>
      <c r="J626" s="252"/>
      <c r="K626" s="252"/>
      <c r="L626" s="257"/>
      <c r="M626" s="258"/>
      <c r="N626" s="259"/>
      <c r="O626" s="259"/>
      <c r="P626" s="259"/>
      <c r="Q626" s="259"/>
      <c r="R626" s="259"/>
      <c r="S626" s="259"/>
      <c r="T626" s="260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61" t="s">
        <v>136</v>
      </c>
      <c r="AU626" s="261" t="s">
        <v>83</v>
      </c>
      <c r="AV626" s="13" t="s">
        <v>81</v>
      </c>
      <c r="AW626" s="13" t="s">
        <v>30</v>
      </c>
      <c r="AX626" s="13" t="s">
        <v>73</v>
      </c>
      <c r="AY626" s="261" t="s">
        <v>128</v>
      </c>
    </row>
    <row r="627" s="13" customFormat="1">
      <c r="A627" s="13"/>
      <c r="B627" s="251"/>
      <c r="C627" s="252"/>
      <c r="D627" s="253" t="s">
        <v>136</v>
      </c>
      <c r="E627" s="254" t="s">
        <v>1</v>
      </c>
      <c r="F627" s="255" t="s">
        <v>422</v>
      </c>
      <c r="G627" s="252"/>
      <c r="H627" s="254" t="s">
        <v>1</v>
      </c>
      <c r="I627" s="256"/>
      <c r="J627" s="252"/>
      <c r="K627" s="252"/>
      <c r="L627" s="257"/>
      <c r="M627" s="258"/>
      <c r="N627" s="259"/>
      <c r="O627" s="259"/>
      <c r="P627" s="259"/>
      <c r="Q627" s="259"/>
      <c r="R627" s="259"/>
      <c r="S627" s="259"/>
      <c r="T627" s="260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61" t="s">
        <v>136</v>
      </c>
      <c r="AU627" s="261" t="s">
        <v>83</v>
      </c>
      <c r="AV627" s="13" t="s">
        <v>81</v>
      </c>
      <c r="AW627" s="13" t="s">
        <v>30</v>
      </c>
      <c r="AX627" s="13" t="s">
        <v>73</v>
      </c>
      <c r="AY627" s="261" t="s">
        <v>128</v>
      </c>
    </row>
    <row r="628" s="13" customFormat="1">
      <c r="A628" s="13"/>
      <c r="B628" s="251"/>
      <c r="C628" s="252"/>
      <c r="D628" s="253" t="s">
        <v>136</v>
      </c>
      <c r="E628" s="254" t="s">
        <v>1</v>
      </c>
      <c r="F628" s="255" t="s">
        <v>423</v>
      </c>
      <c r="G628" s="252"/>
      <c r="H628" s="254" t="s">
        <v>1</v>
      </c>
      <c r="I628" s="256"/>
      <c r="J628" s="252"/>
      <c r="K628" s="252"/>
      <c r="L628" s="257"/>
      <c r="M628" s="258"/>
      <c r="N628" s="259"/>
      <c r="O628" s="259"/>
      <c r="P628" s="259"/>
      <c r="Q628" s="259"/>
      <c r="R628" s="259"/>
      <c r="S628" s="259"/>
      <c r="T628" s="260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61" t="s">
        <v>136</v>
      </c>
      <c r="AU628" s="261" t="s">
        <v>83</v>
      </c>
      <c r="AV628" s="13" t="s">
        <v>81</v>
      </c>
      <c r="AW628" s="13" t="s">
        <v>30</v>
      </c>
      <c r="AX628" s="13" t="s">
        <v>73</v>
      </c>
      <c r="AY628" s="261" t="s">
        <v>128</v>
      </c>
    </row>
    <row r="629" s="13" customFormat="1">
      <c r="A629" s="13"/>
      <c r="B629" s="251"/>
      <c r="C629" s="252"/>
      <c r="D629" s="253" t="s">
        <v>136</v>
      </c>
      <c r="E629" s="254" t="s">
        <v>1</v>
      </c>
      <c r="F629" s="255" t="s">
        <v>414</v>
      </c>
      <c r="G629" s="252"/>
      <c r="H629" s="254" t="s">
        <v>1</v>
      </c>
      <c r="I629" s="256"/>
      <c r="J629" s="252"/>
      <c r="K629" s="252"/>
      <c r="L629" s="257"/>
      <c r="M629" s="258"/>
      <c r="N629" s="259"/>
      <c r="O629" s="259"/>
      <c r="P629" s="259"/>
      <c r="Q629" s="259"/>
      <c r="R629" s="259"/>
      <c r="S629" s="259"/>
      <c r="T629" s="260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61" t="s">
        <v>136</v>
      </c>
      <c r="AU629" s="261" t="s">
        <v>83</v>
      </c>
      <c r="AV629" s="13" t="s">
        <v>81</v>
      </c>
      <c r="AW629" s="13" t="s">
        <v>30</v>
      </c>
      <c r="AX629" s="13" t="s">
        <v>73</v>
      </c>
      <c r="AY629" s="261" t="s">
        <v>128</v>
      </c>
    </row>
    <row r="630" s="13" customFormat="1">
      <c r="A630" s="13"/>
      <c r="B630" s="251"/>
      <c r="C630" s="252"/>
      <c r="D630" s="253" t="s">
        <v>136</v>
      </c>
      <c r="E630" s="254" t="s">
        <v>1</v>
      </c>
      <c r="F630" s="255" t="s">
        <v>415</v>
      </c>
      <c r="G630" s="252"/>
      <c r="H630" s="254" t="s">
        <v>1</v>
      </c>
      <c r="I630" s="256"/>
      <c r="J630" s="252"/>
      <c r="K630" s="252"/>
      <c r="L630" s="257"/>
      <c r="M630" s="258"/>
      <c r="N630" s="259"/>
      <c r="O630" s="259"/>
      <c r="P630" s="259"/>
      <c r="Q630" s="259"/>
      <c r="R630" s="259"/>
      <c r="S630" s="259"/>
      <c r="T630" s="260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61" t="s">
        <v>136</v>
      </c>
      <c r="AU630" s="261" t="s">
        <v>83</v>
      </c>
      <c r="AV630" s="13" t="s">
        <v>81</v>
      </c>
      <c r="AW630" s="13" t="s">
        <v>30</v>
      </c>
      <c r="AX630" s="13" t="s">
        <v>73</v>
      </c>
      <c r="AY630" s="261" t="s">
        <v>128</v>
      </c>
    </row>
    <row r="631" s="13" customFormat="1">
      <c r="A631" s="13"/>
      <c r="B631" s="251"/>
      <c r="C631" s="252"/>
      <c r="D631" s="253" t="s">
        <v>136</v>
      </c>
      <c r="E631" s="254" t="s">
        <v>1</v>
      </c>
      <c r="F631" s="255" t="s">
        <v>592</v>
      </c>
      <c r="G631" s="252"/>
      <c r="H631" s="254" t="s">
        <v>1</v>
      </c>
      <c r="I631" s="256"/>
      <c r="J631" s="252"/>
      <c r="K631" s="252"/>
      <c r="L631" s="257"/>
      <c r="M631" s="258"/>
      <c r="N631" s="259"/>
      <c r="O631" s="259"/>
      <c r="P631" s="259"/>
      <c r="Q631" s="259"/>
      <c r="R631" s="259"/>
      <c r="S631" s="259"/>
      <c r="T631" s="260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61" t="s">
        <v>136</v>
      </c>
      <c r="AU631" s="261" t="s">
        <v>83</v>
      </c>
      <c r="AV631" s="13" t="s">
        <v>81</v>
      </c>
      <c r="AW631" s="13" t="s">
        <v>30</v>
      </c>
      <c r="AX631" s="13" t="s">
        <v>73</v>
      </c>
      <c r="AY631" s="261" t="s">
        <v>128</v>
      </c>
    </row>
    <row r="632" s="14" customFormat="1">
      <c r="A632" s="14"/>
      <c r="B632" s="262"/>
      <c r="C632" s="263"/>
      <c r="D632" s="253" t="s">
        <v>136</v>
      </c>
      <c r="E632" s="264" t="s">
        <v>1</v>
      </c>
      <c r="F632" s="265" t="s">
        <v>83</v>
      </c>
      <c r="G632" s="263"/>
      <c r="H632" s="266">
        <v>2</v>
      </c>
      <c r="I632" s="267"/>
      <c r="J632" s="263"/>
      <c r="K632" s="263"/>
      <c r="L632" s="268"/>
      <c r="M632" s="269"/>
      <c r="N632" s="270"/>
      <c r="O632" s="270"/>
      <c r="P632" s="270"/>
      <c r="Q632" s="270"/>
      <c r="R632" s="270"/>
      <c r="S632" s="270"/>
      <c r="T632" s="271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72" t="s">
        <v>136</v>
      </c>
      <c r="AU632" s="272" t="s">
        <v>83</v>
      </c>
      <c r="AV632" s="14" t="s">
        <v>83</v>
      </c>
      <c r="AW632" s="14" t="s">
        <v>30</v>
      </c>
      <c r="AX632" s="14" t="s">
        <v>81</v>
      </c>
      <c r="AY632" s="272" t="s">
        <v>128</v>
      </c>
    </row>
    <row r="633" s="2" customFormat="1" ht="16.5" customHeight="1">
      <c r="A633" s="39"/>
      <c r="B633" s="40"/>
      <c r="C633" s="237" t="s">
        <v>597</v>
      </c>
      <c r="D633" s="237" t="s">
        <v>130</v>
      </c>
      <c r="E633" s="238" t="s">
        <v>598</v>
      </c>
      <c r="F633" s="239" t="s">
        <v>599</v>
      </c>
      <c r="G633" s="240" t="s">
        <v>408</v>
      </c>
      <c r="H633" s="241">
        <v>1</v>
      </c>
      <c r="I633" s="242"/>
      <c r="J633" s="243">
        <f>ROUND(I633*H633,2)</f>
        <v>0</v>
      </c>
      <c r="K633" s="244"/>
      <c r="L633" s="45"/>
      <c r="M633" s="245" t="s">
        <v>1</v>
      </c>
      <c r="N633" s="246" t="s">
        <v>38</v>
      </c>
      <c r="O633" s="92"/>
      <c r="P633" s="247">
        <f>O633*H633</f>
        <v>0</v>
      </c>
      <c r="Q633" s="247">
        <v>0.0050000000000000001</v>
      </c>
      <c r="R633" s="247">
        <f>Q633*H633</f>
        <v>0.0050000000000000001</v>
      </c>
      <c r="S633" s="247">
        <v>0</v>
      </c>
      <c r="T633" s="248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49" t="s">
        <v>134</v>
      </c>
      <c r="AT633" s="249" t="s">
        <v>130</v>
      </c>
      <c r="AU633" s="249" t="s">
        <v>83</v>
      </c>
      <c r="AY633" s="18" t="s">
        <v>128</v>
      </c>
      <c r="BE633" s="250">
        <f>IF(N633="základní",J633,0)</f>
        <v>0</v>
      </c>
      <c r="BF633" s="250">
        <f>IF(N633="snížená",J633,0)</f>
        <v>0</v>
      </c>
      <c r="BG633" s="250">
        <f>IF(N633="zákl. přenesená",J633,0)</f>
        <v>0</v>
      </c>
      <c r="BH633" s="250">
        <f>IF(N633="sníž. přenesená",J633,0)</f>
        <v>0</v>
      </c>
      <c r="BI633" s="250">
        <f>IF(N633="nulová",J633,0)</f>
        <v>0</v>
      </c>
      <c r="BJ633" s="18" t="s">
        <v>81</v>
      </c>
      <c r="BK633" s="250">
        <f>ROUND(I633*H633,2)</f>
        <v>0</v>
      </c>
      <c r="BL633" s="18" t="s">
        <v>134</v>
      </c>
      <c r="BM633" s="249" t="s">
        <v>600</v>
      </c>
    </row>
    <row r="634" s="13" customFormat="1">
      <c r="A634" s="13"/>
      <c r="B634" s="251"/>
      <c r="C634" s="252"/>
      <c r="D634" s="253" t="s">
        <v>136</v>
      </c>
      <c r="E634" s="254" t="s">
        <v>1</v>
      </c>
      <c r="F634" s="255" t="s">
        <v>265</v>
      </c>
      <c r="G634" s="252"/>
      <c r="H634" s="254" t="s">
        <v>1</v>
      </c>
      <c r="I634" s="256"/>
      <c r="J634" s="252"/>
      <c r="K634" s="252"/>
      <c r="L634" s="257"/>
      <c r="M634" s="258"/>
      <c r="N634" s="259"/>
      <c r="O634" s="259"/>
      <c r="P634" s="259"/>
      <c r="Q634" s="259"/>
      <c r="R634" s="259"/>
      <c r="S634" s="259"/>
      <c r="T634" s="260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61" t="s">
        <v>136</v>
      </c>
      <c r="AU634" s="261" t="s">
        <v>83</v>
      </c>
      <c r="AV634" s="13" t="s">
        <v>81</v>
      </c>
      <c r="AW634" s="13" t="s">
        <v>30</v>
      </c>
      <c r="AX634" s="13" t="s">
        <v>73</v>
      </c>
      <c r="AY634" s="261" t="s">
        <v>128</v>
      </c>
    </row>
    <row r="635" s="13" customFormat="1">
      <c r="A635" s="13"/>
      <c r="B635" s="251"/>
      <c r="C635" s="252"/>
      <c r="D635" s="253" t="s">
        <v>136</v>
      </c>
      <c r="E635" s="254" t="s">
        <v>1</v>
      </c>
      <c r="F635" s="255" t="s">
        <v>421</v>
      </c>
      <c r="G635" s="252"/>
      <c r="H635" s="254" t="s">
        <v>1</v>
      </c>
      <c r="I635" s="256"/>
      <c r="J635" s="252"/>
      <c r="K635" s="252"/>
      <c r="L635" s="257"/>
      <c r="M635" s="258"/>
      <c r="N635" s="259"/>
      <c r="O635" s="259"/>
      <c r="P635" s="259"/>
      <c r="Q635" s="259"/>
      <c r="R635" s="259"/>
      <c r="S635" s="259"/>
      <c r="T635" s="260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61" t="s">
        <v>136</v>
      </c>
      <c r="AU635" s="261" t="s">
        <v>83</v>
      </c>
      <c r="AV635" s="13" t="s">
        <v>81</v>
      </c>
      <c r="AW635" s="13" t="s">
        <v>30</v>
      </c>
      <c r="AX635" s="13" t="s">
        <v>73</v>
      </c>
      <c r="AY635" s="261" t="s">
        <v>128</v>
      </c>
    </row>
    <row r="636" s="13" customFormat="1">
      <c r="A636" s="13"/>
      <c r="B636" s="251"/>
      <c r="C636" s="252"/>
      <c r="D636" s="253" t="s">
        <v>136</v>
      </c>
      <c r="E636" s="254" t="s">
        <v>1</v>
      </c>
      <c r="F636" s="255" t="s">
        <v>422</v>
      </c>
      <c r="G636" s="252"/>
      <c r="H636" s="254" t="s">
        <v>1</v>
      </c>
      <c r="I636" s="256"/>
      <c r="J636" s="252"/>
      <c r="K636" s="252"/>
      <c r="L636" s="257"/>
      <c r="M636" s="258"/>
      <c r="N636" s="259"/>
      <c r="O636" s="259"/>
      <c r="P636" s="259"/>
      <c r="Q636" s="259"/>
      <c r="R636" s="259"/>
      <c r="S636" s="259"/>
      <c r="T636" s="260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61" t="s">
        <v>136</v>
      </c>
      <c r="AU636" s="261" t="s">
        <v>83</v>
      </c>
      <c r="AV636" s="13" t="s">
        <v>81</v>
      </c>
      <c r="AW636" s="13" t="s">
        <v>30</v>
      </c>
      <c r="AX636" s="13" t="s">
        <v>73</v>
      </c>
      <c r="AY636" s="261" t="s">
        <v>128</v>
      </c>
    </row>
    <row r="637" s="13" customFormat="1">
      <c r="A637" s="13"/>
      <c r="B637" s="251"/>
      <c r="C637" s="252"/>
      <c r="D637" s="253" t="s">
        <v>136</v>
      </c>
      <c r="E637" s="254" t="s">
        <v>1</v>
      </c>
      <c r="F637" s="255" t="s">
        <v>423</v>
      </c>
      <c r="G637" s="252"/>
      <c r="H637" s="254" t="s">
        <v>1</v>
      </c>
      <c r="I637" s="256"/>
      <c r="J637" s="252"/>
      <c r="K637" s="252"/>
      <c r="L637" s="257"/>
      <c r="M637" s="258"/>
      <c r="N637" s="259"/>
      <c r="O637" s="259"/>
      <c r="P637" s="259"/>
      <c r="Q637" s="259"/>
      <c r="R637" s="259"/>
      <c r="S637" s="259"/>
      <c r="T637" s="260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61" t="s">
        <v>136</v>
      </c>
      <c r="AU637" s="261" t="s">
        <v>83</v>
      </c>
      <c r="AV637" s="13" t="s">
        <v>81</v>
      </c>
      <c r="AW637" s="13" t="s">
        <v>30</v>
      </c>
      <c r="AX637" s="13" t="s">
        <v>73</v>
      </c>
      <c r="AY637" s="261" t="s">
        <v>128</v>
      </c>
    </row>
    <row r="638" s="13" customFormat="1">
      <c r="A638" s="13"/>
      <c r="B638" s="251"/>
      <c r="C638" s="252"/>
      <c r="D638" s="253" t="s">
        <v>136</v>
      </c>
      <c r="E638" s="254" t="s">
        <v>1</v>
      </c>
      <c r="F638" s="255" t="s">
        <v>414</v>
      </c>
      <c r="G638" s="252"/>
      <c r="H638" s="254" t="s">
        <v>1</v>
      </c>
      <c r="I638" s="256"/>
      <c r="J638" s="252"/>
      <c r="K638" s="252"/>
      <c r="L638" s="257"/>
      <c r="M638" s="258"/>
      <c r="N638" s="259"/>
      <c r="O638" s="259"/>
      <c r="P638" s="259"/>
      <c r="Q638" s="259"/>
      <c r="R638" s="259"/>
      <c r="S638" s="259"/>
      <c r="T638" s="260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61" t="s">
        <v>136</v>
      </c>
      <c r="AU638" s="261" t="s">
        <v>83</v>
      </c>
      <c r="AV638" s="13" t="s">
        <v>81</v>
      </c>
      <c r="AW638" s="13" t="s">
        <v>30</v>
      </c>
      <c r="AX638" s="13" t="s">
        <v>73</v>
      </c>
      <c r="AY638" s="261" t="s">
        <v>128</v>
      </c>
    </row>
    <row r="639" s="13" customFormat="1">
      <c r="A639" s="13"/>
      <c r="B639" s="251"/>
      <c r="C639" s="252"/>
      <c r="D639" s="253" t="s">
        <v>136</v>
      </c>
      <c r="E639" s="254" t="s">
        <v>1</v>
      </c>
      <c r="F639" s="255" t="s">
        <v>415</v>
      </c>
      <c r="G639" s="252"/>
      <c r="H639" s="254" t="s">
        <v>1</v>
      </c>
      <c r="I639" s="256"/>
      <c r="J639" s="252"/>
      <c r="K639" s="252"/>
      <c r="L639" s="257"/>
      <c r="M639" s="258"/>
      <c r="N639" s="259"/>
      <c r="O639" s="259"/>
      <c r="P639" s="259"/>
      <c r="Q639" s="259"/>
      <c r="R639" s="259"/>
      <c r="S639" s="259"/>
      <c r="T639" s="260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61" t="s">
        <v>136</v>
      </c>
      <c r="AU639" s="261" t="s">
        <v>83</v>
      </c>
      <c r="AV639" s="13" t="s">
        <v>81</v>
      </c>
      <c r="AW639" s="13" t="s">
        <v>30</v>
      </c>
      <c r="AX639" s="13" t="s">
        <v>73</v>
      </c>
      <c r="AY639" s="261" t="s">
        <v>128</v>
      </c>
    </row>
    <row r="640" s="13" customFormat="1">
      <c r="A640" s="13"/>
      <c r="B640" s="251"/>
      <c r="C640" s="252"/>
      <c r="D640" s="253" t="s">
        <v>136</v>
      </c>
      <c r="E640" s="254" t="s">
        <v>1</v>
      </c>
      <c r="F640" s="255" t="s">
        <v>601</v>
      </c>
      <c r="G640" s="252"/>
      <c r="H640" s="254" t="s">
        <v>1</v>
      </c>
      <c r="I640" s="256"/>
      <c r="J640" s="252"/>
      <c r="K640" s="252"/>
      <c r="L640" s="257"/>
      <c r="M640" s="258"/>
      <c r="N640" s="259"/>
      <c r="O640" s="259"/>
      <c r="P640" s="259"/>
      <c r="Q640" s="259"/>
      <c r="R640" s="259"/>
      <c r="S640" s="259"/>
      <c r="T640" s="260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61" t="s">
        <v>136</v>
      </c>
      <c r="AU640" s="261" t="s">
        <v>83</v>
      </c>
      <c r="AV640" s="13" t="s">
        <v>81</v>
      </c>
      <c r="AW640" s="13" t="s">
        <v>30</v>
      </c>
      <c r="AX640" s="13" t="s">
        <v>73</v>
      </c>
      <c r="AY640" s="261" t="s">
        <v>128</v>
      </c>
    </row>
    <row r="641" s="14" customFormat="1">
      <c r="A641" s="14"/>
      <c r="B641" s="262"/>
      <c r="C641" s="263"/>
      <c r="D641" s="253" t="s">
        <v>136</v>
      </c>
      <c r="E641" s="264" t="s">
        <v>1</v>
      </c>
      <c r="F641" s="265" t="s">
        <v>81</v>
      </c>
      <c r="G641" s="263"/>
      <c r="H641" s="266">
        <v>1</v>
      </c>
      <c r="I641" s="267"/>
      <c r="J641" s="263"/>
      <c r="K641" s="263"/>
      <c r="L641" s="268"/>
      <c r="M641" s="269"/>
      <c r="N641" s="270"/>
      <c r="O641" s="270"/>
      <c r="P641" s="270"/>
      <c r="Q641" s="270"/>
      <c r="R641" s="270"/>
      <c r="S641" s="270"/>
      <c r="T641" s="271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72" t="s">
        <v>136</v>
      </c>
      <c r="AU641" s="272" t="s">
        <v>83</v>
      </c>
      <c r="AV641" s="14" t="s">
        <v>83</v>
      </c>
      <c r="AW641" s="14" t="s">
        <v>30</v>
      </c>
      <c r="AX641" s="14" t="s">
        <v>81</v>
      </c>
      <c r="AY641" s="272" t="s">
        <v>128</v>
      </c>
    </row>
    <row r="642" s="2" customFormat="1" ht="16.5" customHeight="1">
      <c r="A642" s="39"/>
      <c r="B642" s="40"/>
      <c r="C642" s="237" t="s">
        <v>602</v>
      </c>
      <c r="D642" s="237" t="s">
        <v>130</v>
      </c>
      <c r="E642" s="238" t="s">
        <v>603</v>
      </c>
      <c r="F642" s="239" t="s">
        <v>604</v>
      </c>
      <c r="G642" s="240" t="s">
        <v>408</v>
      </c>
      <c r="H642" s="241">
        <v>3</v>
      </c>
      <c r="I642" s="242"/>
      <c r="J642" s="243">
        <f>ROUND(I642*H642,2)</f>
        <v>0</v>
      </c>
      <c r="K642" s="244"/>
      <c r="L642" s="45"/>
      <c r="M642" s="245" t="s">
        <v>1</v>
      </c>
      <c r="N642" s="246" t="s">
        <v>38</v>
      </c>
      <c r="O642" s="92"/>
      <c r="P642" s="247">
        <f>O642*H642</f>
        <v>0</v>
      </c>
      <c r="Q642" s="247">
        <v>0.029999999999999999</v>
      </c>
      <c r="R642" s="247">
        <f>Q642*H642</f>
        <v>0.089999999999999997</v>
      </c>
      <c r="S642" s="247">
        <v>0</v>
      </c>
      <c r="T642" s="248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49" t="s">
        <v>134</v>
      </c>
      <c r="AT642" s="249" t="s">
        <v>130</v>
      </c>
      <c r="AU642" s="249" t="s">
        <v>83</v>
      </c>
      <c r="AY642" s="18" t="s">
        <v>128</v>
      </c>
      <c r="BE642" s="250">
        <f>IF(N642="základní",J642,0)</f>
        <v>0</v>
      </c>
      <c r="BF642" s="250">
        <f>IF(N642="snížená",J642,0)</f>
        <v>0</v>
      </c>
      <c r="BG642" s="250">
        <f>IF(N642="zákl. přenesená",J642,0)</f>
        <v>0</v>
      </c>
      <c r="BH642" s="250">
        <f>IF(N642="sníž. přenesená",J642,0)</f>
        <v>0</v>
      </c>
      <c r="BI642" s="250">
        <f>IF(N642="nulová",J642,0)</f>
        <v>0</v>
      </c>
      <c r="BJ642" s="18" t="s">
        <v>81</v>
      </c>
      <c r="BK642" s="250">
        <f>ROUND(I642*H642,2)</f>
        <v>0</v>
      </c>
      <c r="BL642" s="18" t="s">
        <v>134</v>
      </c>
      <c r="BM642" s="249" t="s">
        <v>605</v>
      </c>
    </row>
    <row r="643" s="13" customFormat="1">
      <c r="A643" s="13"/>
      <c r="B643" s="251"/>
      <c r="C643" s="252"/>
      <c r="D643" s="253" t="s">
        <v>136</v>
      </c>
      <c r="E643" s="254" t="s">
        <v>1</v>
      </c>
      <c r="F643" s="255" t="s">
        <v>265</v>
      </c>
      <c r="G643" s="252"/>
      <c r="H643" s="254" t="s">
        <v>1</v>
      </c>
      <c r="I643" s="256"/>
      <c r="J643" s="252"/>
      <c r="K643" s="252"/>
      <c r="L643" s="257"/>
      <c r="M643" s="258"/>
      <c r="N643" s="259"/>
      <c r="O643" s="259"/>
      <c r="P643" s="259"/>
      <c r="Q643" s="259"/>
      <c r="R643" s="259"/>
      <c r="S643" s="259"/>
      <c r="T643" s="260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61" t="s">
        <v>136</v>
      </c>
      <c r="AU643" s="261" t="s">
        <v>83</v>
      </c>
      <c r="AV643" s="13" t="s">
        <v>81</v>
      </c>
      <c r="AW643" s="13" t="s">
        <v>30</v>
      </c>
      <c r="AX643" s="13" t="s">
        <v>73</v>
      </c>
      <c r="AY643" s="261" t="s">
        <v>128</v>
      </c>
    </row>
    <row r="644" s="13" customFormat="1">
      <c r="A644" s="13"/>
      <c r="B644" s="251"/>
      <c r="C644" s="252"/>
      <c r="D644" s="253" t="s">
        <v>136</v>
      </c>
      <c r="E644" s="254" t="s">
        <v>1</v>
      </c>
      <c r="F644" s="255" t="s">
        <v>421</v>
      </c>
      <c r="G644" s="252"/>
      <c r="H644" s="254" t="s">
        <v>1</v>
      </c>
      <c r="I644" s="256"/>
      <c r="J644" s="252"/>
      <c r="K644" s="252"/>
      <c r="L644" s="257"/>
      <c r="M644" s="258"/>
      <c r="N644" s="259"/>
      <c r="O644" s="259"/>
      <c r="P644" s="259"/>
      <c r="Q644" s="259"/>
      <c r="R644" s="259"/>
      <c r="S644" s="259"/>
      <c r="T644" s="260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61" t="s">
        <v>136</v>
      </c>
      <c r="AU644" s="261" t="s">
        <v>83</v>
      </c>
      <c r="AV644" s="13" t="s">
        <v>81</v>
      </c>
      <c r="AW644" s="13" t="s">
        <v>30</v>
      </c>
      <c r="AX644" s="13" t="s">
        <v>73</v>
      </c>
      <c r="AY644" s="261" t="s">
        <v>128</v>
      </c>
    </row>
    <row r="645" s="13" customFormat="1">
      <c r="A645" s="13"/>
      <c r="B645" s="251"/>
      <c r="C645" s="252"/>
      <c r="D645" s="253" t="s">
        <v>136</v>
      </c>
      <c r="E645" s="254" t="s">
        <v>1</v>
      </c>
      <c r="F645" s="255" t="s">
        <v>422</v>
      </c>
      <c r="G645" s="252"/>
      <c r="H645" s="254" t="s">
        <v>1</v>
      </c>
      <c r="I645" s="256"/>
      <c r="J645" s="252"/>
      <c r="K645" s="252"/>
      <c r="L645" s="257"/>
      <c r="M645" s="258"/>
      <c r="N645" s="259"/>
      <c r="O645" s="259"/>
      <c r="P645" s="259"/>
      <c r="Q645" s="259"/>
      <c r="R645" s="259"/>
      <c r="S645" s="259"/>
      <c r="T645" s="260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61" t="s">
        <v>136</v>
      </c>
      <c r="AU645" s="261" t="s">
        <v>83</v>
      </c>
      <c r="AV645" s="13" t="s">
        <v>81</v>
      </c>
      <c r="AW645" s="13" t="s">
        <v>30</v>
      </c>
      <c r="AX645" s="13" t="s">
        <v>73</v>
      </c>
      <c r="AY645" s="261" t="s">
        <v>128</v>
      </c>
    </row>
    <row r="646" s="13" customFormat="1">
      <c r="A646" s="13"/>
      <c r="B646" s="251"/>
      <c r="C646" s="252"/>
      <c r="D646" s="253" t="s">
        <v>136</v>
      </c>
      <c r="E646" s="254" t="s">
        <v>1</v>
      </c>
      <c r="F646" s="255" t="s">
        <v>423</v>
      </c>
      <c r="G646" s="252"/>
      <c r="H646" s="254" t="s">
        <v>1</v>
      </c>
      <c r="I646" s="256"/>
      <c r="J646" s="252"/>
      <c r="K646" s="252"/>
      <c r="L646" s="257"/>
      <c r="M646" s="258"/>
      <c r="N646" s="259"/>
      <c r="O646" s="259"/>
      <c r="P646" s="259"/>
      <c r="Q646" s="259"/>
      <c r="R646" s="259"/>
      <c r="S646" s="259"/>
      <c r="T646" s="260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61" t="s">
        <v>136</v>
      </c>
      <c r="AU646" s="261" t="s">
        <v>83</v>
      </c>
      <c r="AV646" s="13" t="s">
        <v>81</v>
      </c>
      <c r="AW646" s="13" t="s">
        <v>30</v>
      </c>
      <c r="AX646" s="13" t="s">
        <v>73</v>
      </c>
      <c r="AY646" s="261" t="s">
        <v>128</v>
      </c>
    </row>
    <row r="647" s="13" customFormat="1">
      <c r="A647" s="13"/>
      <c r="B647" s="251"/>
      <c r="C647" s="252"/>
      <c r="D647" s="253" t="s">
        <v>136</v>
      </c>
      <c r="E647" s="254" t="s">
        <v>1</v>
      </c>
      <c r="F647" s="255" t="s">
        <v>414</v>
      </c>
      <c r="G647" s="252"/>
      <c r="H647" s="254" t="s">
        <v>1</v>
      </c>
      <c r="I647" s="256"/>
      <c r="J647" s="252"/>
      <c r="K647" s="252"/>
      <c r="L647" s="257"/>
      <c r="M647" s="258"/>
      <c r="N647" s="259"/>
      <c r="O647" s="259"/>
      <c r="P647" s="259"/>
      <c r="Q647" s="259"/>
      <c r="R647" s="259"/>
      <c r="S647" s="259"/>
      <c r="T647" s="260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61" t="s">
        <v>136</v>
      </c>
      <c r="AU647" s="261" t="s">
        <v>83</v>
      </c>
      <c r="AV647" s="13" t="s">
        <v>81</v>
      </c>
      <c r="AW647" s="13" t="s">
        <v>30</v>
      </c>
      <c r="AX647" s="13" t="s">
        <v>73</v>
      </c>
      <c r="AY647" s="261" t="s">
        <v>128</v>
      </c>
    </row>
    <row r="648" s="13" customFormat="1">
      <c r="A648" s="13"/>
      <c r="B648" s="251"/>
      <c r="C648" s="252"/>
      <c r="D648" s="253" t="s">
        <v>136</v>
      </c>
      <c r="E648" s="254" t="s">
        <v>1</v>
      </c>
      <c r="F648" s="255" t="s">
        <v>415</v>
      </c>
      <c r="G648" s="252"/>
      <c r="H648" s="254" t="s">
        <v>1</v>
      </c>
      <c r="I648" s="256"/>
      <c r="J648" s="252"/>
      <c r="K648" s="252"/>
      <c r="L648" s="257"/>
      <c r="M648" s="258"/>
      <c r="N648" s="259"/>
      <c r="O648" s="259"/>
      <c r="P648" s="259"/>
      <c r="Q648" s="259"/>
      <c r="R648" s="259"/>
      <c r="S648" s="259"/>
      <c r="T648" s="260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61" t="s">
        <v>136</v>
      </c>
      <c r="AU648" s="261" t="s">
        <v>83</v>
      </c>
      <c r="AV648" s="13" t="s">
        <v>81</v>
      </c>
      <c r="AW648" s="13" t="s">
        <v>30</v>
      </c>
      <c r="AX648" s="13" t="s">
        <v>73</v>
      </c>
      <c r="AY648" s="261" t="s">
        <v>128</v>
      </c>
    </row>
    <row r="649" s="13" customFormat="1">
      <c r="A649" s="13"/>
      <c r="B649" s="251"/>
      <c r="C649" s="252"/>
      <c r="D649" s="253" t="s">
        <v>136</v>
      </c>
      <c r="E649" s="254" t="s">
        <v>1</v>
      </c>
      <c r="F649" s="255" t="s">
        <v>606</v>
      </c>
      <c r="G649" s="252"/>
      <c r="H649" s="254" t="s">
        <v>1</v>
      </c>
      <c r="I649" s="256"/>
      <c r="J649" s="252"/>
      <c r="K649" s="252"/>
      <c r="L649" s="257"/>
      <c r="M649" s="258"/>
      <c r="N649" s="259"/>
      <c r="O649" s="259"/>
      <c r="P649" s="259"/>
      <c r="Q649" s="259"/>
      <c r="R649" s="259"/>
      <c r="S649" s="259"/>
      <c r="T649" s="260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61" t="s">
        <v>136</v>
      </c>
      <c r="AU649" s="261" t="s">
        <v>83</v>
      </c>
      <c r="AV649" s="13" t="s">
        <v>81</v>
      </c>
      <c r="AW649" s="13" t="s">
        <v>30</v>
      </c>
      <c r="AX649" s="13" t="s">
        <v>73</v>
      </c>
      <c r="AY649" s="261" t="s">
        <v>128</v>
      </c>
    </row>
    <row r="650" s="14" customFormat="1">
      <c r="A650" s="14"/>
      <c r="B650" s="262"/>
      <c r="C650" s="263"/>
      <c r="D650" s="253" t="s">
        <v>136</v>
      </c>
      <c r="E650" s="264" t="s">
        <v>1</v>
      </c>
      <c r="F650" s="265" t="s">
        <v>143</v>
      </c>
      <c r="G650" s="263"/>
      <c r="H650" s="266">
        <v>3</v>
      </c>
      <c r="I650" s="267"/>
      <c r="J650" s="263"/>
      <c r="K650" s="263"/>
      <c r="L650" s="268"/>
      <c r="M650" s="269"/>
      <c r="N650" s="270"/>
      <c r="O650" s="270"/>
      <c r="P650" s="270"/>
      <c r="Q650" s="270"/>
      <c r="R650" s="270"/>
      <c r="S650" s="270"/>
      <c r="T650" s="271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72" t="s">
        <v>136</v>
      </c>
      <c r="AU650" s="272" t="s">
        <v>83</v>
      </c>
      <c r="AV650" s="14" t="s">
        <v>83</v>
      </c>
      <c r="AW650" s="14" t="s">
        <v>30</v>
      </c>
      <c r="AX650" s="14" t="s">
        <v>81</v>
      </c>
      <c r="AY650" s="272" t="s">
        <v>128</v>
      </c>
    </row>
    <row r="651" s="2" customFormat="1" ht="16.5" customHeight="1">
      <c r="A651" s="39"/>
      <c r="B651" s="40"/>
      <c r="C651" s="237" t="s">
        <v>607</v>
      </c>
      <c r="D651" s="237" t="s">
        <v>130</v>
      </c>
      <c r="E651" s="238" t="s">
        <v>608</v>
      </c>
      <c r="F651" s="239" t="s">
        <v>609</v>
      </c>
      <c r="G651" s="240" t="s">
        <v>133</v>
      </c>
      <c r="H651" s="241">
        <v>20</v>
      </c>
      <c r="I651" s="242"/>
      <c r="J651" s="243">
        <f>ROUND(I651*H651,2)</f>
        <v>0</v>
      </c>
      <c r="K651" s="244"/>
      <c r="L651" s="45"/>
      <c r="M651" s="245" t="s">
        <v>1</v>
      </c>
      <c r="N651" s="246" t="s">
        <v>38</v>
      </c>
      <c r="O651" s="92"/>
      <c r="P651" s="247">
        <f>O651*H651</f>
        <v>0</v>
      </c>
      <c r="Q651" s="247">
        <v>0</v>
      </c>
      <c r="R651" s="247">
        <f>Q651*H651</f>
        <v>0</v>
      </c>
      <c r="S651" s="247">
        <v>0</v>
      </c>
      <c r="T651" s="248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49" t="s">
        <v>134</v>
      </c>
      <c r="AT651" s="249" t="s">
        <v>130</v>
      </c>
      <c r="AU651" s="249" t="s">
        <v>83</v>
      </c>
      <c r="AY651" s="18" t="s">
        <v>128</v>
      </c>
      <c r="BE651" s="250">
        <f>IF(N651="základní",J651,0)</f>
        <v>0</v>
      </c>
      <c r="BF651" s="250">
        <f>IF(N651="snížená",J651,0)</f>
        <v>0</v>
      </c>
      <c r="BG651" s="250">
        <f>IF(N651="zákl. přenesená",J651,0)</f>
        <v>0</v>
      </c>
      <c r="BH651" s="250">
        <f>IF(N651="sníž. přenesená",J651,0)</f>
        <v>0</v>
      </c>
      <c r="BI651" s="250">
        <f>IF(N651="nulová",J651,0)</f>
        <v>0</v>
      </c>
      <c r="BJ651" s="18" t="s">
        <v>81</v>
      </c>
      <c r="BK651" s="250">
        <f>ROUND(I651*H651,2)</f>
        <v>0</v>
      </c>
      <c r="BL651" s="18" t="s">
        <v>134</v>
      </c>
      <c r="BM651" s="249" t="s">
        <v>610</v>
      </c>
    </row>
    <row r="652" s="13" customFormat="1">
      <c r="A652" s="13"/>
      <c r="B652" s="251"/>
      <c r="C652" s="252"/>
      <c r="D652" s="253" t="s">
        <v>136</v>
      </c>
      <c r="E652" s="254" t="s">
        <v>1</v>
      </c>
      <c r="F652" s="255" t="s">
        <v>265</v>
      </c>
      <c r="G652" s="252"/>
      <c r="H652" s="254" t="s">
        <v>1</v>
      </c>
      <c r="I652" s="256"/>
      <c r="J652" s="252"/>
      <c r="K652" s="252"/>
      <c r="L652" s="257"/>
      <c r="M652" s="258"/>
      <c r="N652" s="259"/>
      <c r="O652" s="259"/>
      <c r="P652" s="259"/>
      <c r="Q652" s="259"/>
      <c r="R652" s="259"/>
      <c r="S652" s="259"/>
      <c r="T652" s="260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61" t="s">
        <v>136</v>
      </c>
      <c r="AU652" s="261" t="s">
        <v>83</v>
      </c>
      <c r="AV652" s="13" t="s">
        <v>81</v>
      </c>
      <c r="AW652" s="13" t="s">
        <v>30</v>
      </c>
      <c r="AX652" s="13" t="s">
        <v>73</v>
      </c>
      <c r="AY652" s="261" t="s">
        <v>128</v>
      </c>
    </row>
    <row r="653" s="13" customFormat="1">
      <c r="A653" s="13"/>
      <c r="B653" s="251"/>
      <c r="C653" s="252"/>
      <c r="D653" s="253" t="s">
        <v>136</v>
      </c>
      <c r="E653" s="254" t="s">
        <v>1</v>
      </c>
      <c r="F653" s="255" t="s">
        <v>421</v>
      </c>
      <c r="G653" s="252"/>
      <c r="H653" s="254" t="s">
        <v>1</v>
      </c>
      <c r="I653" s="256"/>
      <c r="J653" s="252"/>
      <c r="K653" s="252"/>
      <c r="L653" s="257"/>
      <c r="M653" s="258"/>
      <c r="N653" s="259"/>
      <c r="O653" s="259"/>
      <c r="P653" s="259"/>
      <c r="Q653" s="259"/>
      <c r="R653" s="259"/>
      <c r="S653" s="259"/>
      <c r="T653" s="260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61" t="s">
        <v>136</v>
      </c>
      <c r="AU653" s="261" t="s">
        <v>83</v>
      </c>
      <c r="AV653" s="13" t="s">
        <v>81</v>
      </c>
      <c r="AW653" s="13" t="s">
        <v>30</v>
      </c>
      <c r="AX653" s="13" t="s">
        <v>73</v>
      </c>
      <c r="AY653" s="261" t="s">
        <v>128</v>
      </c>
    </row>
    <row r="654" s="13" customFormat="1">
      <c r="A654" s="13"/>
      <c r="B654" s="251"/>
      <c r="C654" s="252"/>
      <c r="D654" s="253" t="s">
        <v>136</v>
      </c>
      <c r="E654" s="254" t="s">
        <v>1</v>
      </c>
      <c r="F654" s="255" t="s">
        <v>422</v>
      </c>
      <c r="G654" s="252"/>
      <c r="H654" s="254" t="s">
        <v>1</v>
      </c>
      <c r="I654" s="256"/>
      <c r="J654" s="252"/>
      <c r="K654" s="252"/>
      <c r="L654" s="257"/>
      <c r="M654" s="258"/>
      <c r="N654" s="259"/>
      <c r="O654" s="259"/>
      <c r="P654" s="259"/>
      <c r="Q654" s="259"/>
      <c r="R654" s="259"/>
      <c r="S654" s="259"/>
      <c r="T654" s="260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61" t="s">
        <v>136</v>
      </c>
      <c r="AU654" s="261" t="s">
        <v>83</v>
      </c>
      <c r="AV654" s="13" t="s">
        <v>81</v>
      </c>
      <c r="AW654" s="13" t="s">
        <v>30</v>
      </c>
      <c r="AX654" s="13" t="s">
        <v>73</v>
      </c>
      <c r="AY654" s="261" t="s">
        <v>128</v>
      </c>
    </row>
    <row r="655" s="13" customFormat="1">
      <c r="A655" s="13"/>
      <c r="B655" s="251"/>
      <c r="C655" s="252"/>
      <c r="D655" s="253" t="s">
        <v>136</v>
      </c>
      <c r="E655" s="254" t="s">
        <v>1</v>
      </c>
      <c r="F655" s="255" t="s">
        <v>423</v>
      </c>
      <c r="G655" s="252"/>
      <c r="H655" s="254" t="s">
        <v>1</v>
      </c>
      <c r="I655" s="256"/>
      <c r="J655" s="252"/>
      <c r="K655" s="252"/>
      <c r="L655" s="257"/>
      <c r="M655" s="258"/>
      <c r="N655" s="259"/>
      <c r="O655" s="259"/>
      <c r="P655" s="259"/>
      <c r="Q655" s="259"/>
      <c r="R655" s="259"/>
      <c r="S655" s="259"/>
      <c r="T655" s="260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61" t="s">
        <v>136</v>
      </c>
      <c r="AU655" s="261" t="s">
        <v>83</v>
      </c>
      <c r="AV655" s="13" t="s">
        <v>81</v>
      </c>
      <c r="AW655" s="13" t="s">
        <v>30</v>
      </c>
      <c r="AX655" s="13" t="s">
        <v>73</v>
      </c>
      <c r="AY655" s="261" t="s">
        <v>128</v>
      </c>
    </row>
    <row r="656" s="13" customFormat="1">
      <c r="A656" s="13"/>
      <c r="B656" s="251"/>
      <c r="C656" s="252"/>
      <c r="D656" s="253" t="s">
        <v>136</v>
      </c>
      <c r="E656" s="254" t="s">
        <v>1</v>
      </c>
      <c r="F656" s="255" t="s">
        <v>414</v>
      </c>
      <c r="G656" s="252"/>
      <c r="H656" s="254" t="s">
        <v>1</v>
      </c>
      <c r="I656" s="256"/>
      <c r="J656" s="252"/>
      <c r="K656" s="252"/>
      <c r="L656" s="257"/>
      <c r="M656" s="258"/>
      <c r="N656" s="259"/>
      <c r="O656" s="259"/>
      <c r="P656" s="259"/>
      <c r="Q656" s="259"/>
      <c r="R656" s="259"/>
      <c r="S656" s="259"/>
      <c r="T656" s="260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61" t="s">
        <v>136</v>
      </c>
      <c r="AU656" s="261" t="s">
        <v>83</v>
      </c>
      <c r="AV656" s="13" t="s">
        <v>81</v>
      </c>
      <c r="AW656" s="13" t="s">
        <v>30</v>
      </c>
      <c r="AX656" s="13" t="s">
        <v>73</v>
      </c>
      <c r="AY656" s="261" t="s">
        <v>128</v>
      </c>
    </row>
    <row r="657" s="13" customFormat="1">
      <c r="A657" s="13"/>
      <c r="B657" s="251"/>
      <c r="C657" s="252"/>
      <c r="D657" s="253" t="s">
        <v>136</v>
      </c>
      <c r="E657" s="254" t="s">
        <v>1</v>
      </c>
      <c r="F657" s="255" t="s">
        <v>415</v>
      </c>
      <c r="G657" s="252"/>
      <c r="H657" s="254" t="s">
        <v>1</v>
      </c>
      <c r="I657" s="256"/>
      <c r="J657" s="252"/>
      <c r="K657" s="252"/>
      <c r="L657" s="257"/>
      <c r="M657" s="258"/>
      <c r="N657" s="259"/>
      <c r="O657" s="259"/>
      <c r="P657" s="259"/>
      <c r="Q657" s="259"/>
      <c r="R657" s="259"/>
      <c r="S657" s="259"/>
      <c r="T657" s="260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61" t="s">
        <v>136</v>
      </c>
      <c r="AU657" s="261" t="s">
        <v>83</v>
      </c>
      <c r="AV657" s="13" t="s">
        <v>81</v>
      </c>
      <c r="AW657" s="13" t="s">
        <v>30</v>
      </c>
      <c r="AX657" s="13" t="s">
        <v>73</v>
      </c>
      <c r="AY657" s="261" t="s">
        <v>128</v>
      </c>
    </row>
    <row r="658" s="13" customFormat="1">
      <c r="A658" s="13"/>
      <c r="B658" s="251"/>
      <c r="C658" s="252"/>
      <c r="D658" s="253" t="s">
        <v>136</v>
      </c>
      <c r="E658" s="254" t="s">
        <v>1</v>
      </c>
      <c r="F658" s="255" t="s">
        <v>611</v>
      </c>
      <c r="G658" s="252"/>
      <c r="H658" s="254" t="s">
        <v>1</v>
      </c>
      <c r="I658" s="256"/>
      <c r="J658" s="252"/>
      <c r="K658" s="252"/>
      <c r="L658" s="257"/>
      <c r="M658" s="258"/>
      <c r="N658" s="259"/>
      <c r="O658" s="259"/>
      <c r="P658" s="259"/>
      <c r="Q658" s="259"/>
      <c r="R658" s="259"/>
      <c r="S658" s="259"/>
      <c r="T658" s="260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61" t="s">
        <v>136</v>
      </c>
      <c r="AU658" s="261" t="s">
        <v>83</v>
      </c>
      <c r="AV658" s="13" t="s">
        <v>81</v>
      </c>
      <c r="AW658" s="13" t="s">
        <v>30</v>
      </c>
      <c r="AX658" s="13" t="s">
        <v>73</v>
      </c>
      <c r="AY658" s="261" t="s">
        <v>128</v>
      </c>
    </row>
    <row r="659" s="14" customFormat="1">
      <c r="A659" s="14"/>
      <c r="B659" s="262"/>
      <c r="C659" s="263"/>
      <c r="D659" s="253" t="s">
        <v>136</v>
      </c>
      <c r="E659" s="264" t="s">
        <v>1</v>
      </c>
      <c r="F659" s="265" t="s">
        <v>273</v>
      </c>
      <c r="G659" s="263"/>
      <c r="H659" s="266">
        <v>20</v>
      </c>
      <c r="I659" s="267"/>
      <c r="J659" s="263"/>
      <c r="K659" s="263"/>
      <c r="L659" s="268"/>
      <c r="M659" s="269"/>
      <c r="N659" s="270"/>
      <c r="O659" s="270"/>
      <c r="P659" s="270"/>
      <c r="Q659" s="270"/>
      <c r="R659" s="270"/>
      <c r="S659" s="270"/>
      <c r="T659" s="271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72" t="s">
        <v>136</v>
      </c>
      <c r="AU659" s="272" t="s">
        <v>83</v>
      </c>
      <c r="AV659" s="14" t="s">
        <v>83</v>
      </c>
      <c r="AW659" s="14" t="s">
        <v>30</v>
      </c>
      <c r="AX659" s="14" t="s">
        <v>81</v>
      </c>
      <c r="AY659" s="272" t="s">
        <v>128</v>
      </c>
    </row>
    <row r="660" s="2" customFormat="1" ht="16.5" customHeight="1">
      <c r="A660" s="39"/>
      <c r="B660" s="40"/>
      <c r="C660" s="237" t="s">
        <v>612</v>
      </c>
      <c r="D660" s="237" t="s">
        <v>130</v>
      </c>
      <c r="E660" s="238" t="s">
        <v>613</v>
      </c>
      <c r="F660" s="239" t="s">
        <v>614</v>
      </c>
      <c r="G660" s="240" t="s">
        <v>133</v>
      </c>
      <c r="H660" s="241">
        <v>20</v>
      </c>
      <c r="I660" s="242"/>
      <c r="J660" s="243">
        <f>ROUND(I660*H660,2)</f>
        <v>0</v>
      </c>
      <c r="K660" s="244"/>
      <c r="L660" s="45"/>
      <c r="M660" s="245" t="s">
        <v>1</v>
      </c>
      <c r="N660" s="246" t="s">
        <v>38</v>
      </c>
      <c r="O660" s="92"/>
      <c r="P660" s="247">
        <f>O660*H660</f>
        <v>0</v>
      </c>
      <c r="Q660" s="247">
        <v>0</v>
      </c>
      <c r="R660" s="247">
        <f>Q660*H660</f>
        <v>0</v>
      </c>
      <c r="S660" s="247">
        <v>0</v>
      </c>
      <c r="T660" s="248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49" t="s">
        <v>134</v>
      </c>
      <c r="AT660" s="249" t="s">
        <v>130</v>
      </c>
      <c r="AU660" s="249" t="s">
        <v>83</v>
      </c>
      <c r="AY660" s="18" t="s">
        <v>128</v>
      </c>
      <c r="BE660" s="250">
        <f>IF(N660="základní",J660,0)</f>
        <v>0</v>
      </c>
      <c r="BF660" s="250">
        <f>IF(N660="snížená",J660,0)</f>
        <v>0</v>
      </c>
      <c r="BG660" s="250">
        <f>IF(N660="zákl. přenesená",J660,0)</f>
        <v>0</v>
      </c>
      <c r="BH660" s="250">
        <f>IF(N660="sníž. přenesená",J660,0)</f>
        <v>0</v>
      </c>
      <c r="BI660" s="250">
        <f>IF(N660="nulová",J660,0)</f>
        <v>0</v>
      </c>
      <c r="BJ660" s="18" t="s">
        <v>81</v>
      </c>
      <c r="BK660" s="250">
        <f>ROUND(I660*H660,2)</f>
        <v>0</v>
      </c>
      <c r="BL660" s="18" t="s">
        <v>134</v>
      </c>
      <c r="BM660" s="249" t="s">
        <v>615</v>
      </c>
    </row>
    <row r="661" s="13" customFormat="1">
      <c r="A661" s="13"/>
      <c r="B661" s="251"/>
      <c r="C661" s="252"/>
      <c r="D661" s="253" t="s">
        <v>136</v>
      </c>
      <c r="E661" s="254" t="s">
        <v>1</v>
      </c>
      <c r="F661" s="255" t="s">
        <v>265</v>
      </c>
      <c r="G661" s="252"/>
      <c r="H661" s="254" t="s">
        <v>1</v>
      </c>
      <c r="I661" s="256"/>
      <c r="J661" s="252"/>
      <c r="K661" s="252"/>
      <c r="L661" s="257"/>
      <c r="M661" s="258"/>
      <c r="N661" s="259"/>
      <c r="O661" s="259"/>
      <c r="P661" s="259"/>
      <c r="Q661" s="259"/>
      <c r="R661" s="259"/>
      <c r="S661" s="259"/>
      <c r="T661" s="260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61" t="s">
        <v>136</v>
      </c>
      <c r="AU661" s="261" t="s">
        <v>83</v>
      </c>
      <c r="AV661" s="13" t="s">
        <v>81</v>
      </c>
      <c r="AW661" s="13" t="s">
        <v>30</v>
      </c>
      <c r="AX661" s="13" t="s">
        <v>73</v>
      </c>
      <c r="AY661" s="261" t="s">
        <v>128</v>
      </c>
    </row>
    <row r="662" s="13" customFormat="1">
      <c r="A662" s="13"/>
      <c r="B662" s="251"/>
      <c r="C662" s="252"/>
      <c r="D662" s="253" t="s">
        <v>136</v>
      </c>
      <c r="E662" s="254" t="s">
        <v>1</v>
      </c>
      <c r="F662" s="255" t="s">
        <v>421</v>
      </c>
      <c r="G662" s="252"/>
      <c r="H662" s="254" t="s">
        <v>1</v>
      </c>
      <c r="I662" s="256"/>
      <c r="J662" s="252"/>
      <c r="K662" s="252"/>
      <c r="L662" s="257"/>
      <c r="M662" s="258"/>
      <c r="N662" s="259"/>
      <c r="O662" s="259"/>
      <c r="P662" s="259"/>
      <c r="Q662" s="259"/>
      <c r="R662" s="259"/>
      <c r="S662" s="259"/>
      <c r="T662" s="260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61" t="s">
        <v>136</v>
      </c>
      <c r="AU662" s="261" t="s">
        <v>83</v>
      </c>
      <c r="AV662" s="13" t="s">
        <v>81</v>
      </c>
      <c r="AW662" s="13" t="s">
        <v>30</v>
      </c>
      <c r="AX662" s="13" t="s">
        <v>73</v>
      </c>
      <c r="AY662" s="261" t="s">
        <v>128</v>
      </c>
    </row>
    <row r="663" s="13" customFormat="1">
      <c r="A663" s="13"/>
      <c r="B663" s="251"/>
      <c r="C663" s="252"/>
      <c r="D663" s="253" t="s">
        <v>136</v>
      </c>
      <c r="E663" s="254" t="s">
        <v>1</v>
      </c>
      <c r="F663" s="255" t="s">
        <v>422</v>
      </c>
      <c r="G663" s="252"/>
      <c r="H663" s="254" t="s">
        <v>1</v>
      </c>
      <c r="I663" s="256"/>
      <c r="J663" s="252"/>
      <c r="K663" s="252"/>
      <c r="L663" s="257"/>
      <c r="M663" s="258"/>
      <c r="N663" s="259"/>
      <c r="O663" s="259"/>
      <c r="P663" s="259"/>
      <c r="Q663" s="259"/>
      <c r="R663" s="259"/>
      <c r="S663" s="259"/>
      <c r="T663" s="260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61" t="s">
        <v>136</v>
      </c>
      <c r="AU663" s="261" t="s">
        <v>83</v>
      </c>
      <c r="AV663" s="13" t="s">
        <v>81</v>
      </c>
      <c r="AW663" s="13" t="s">
        <v>30</v>
      </c>
      <c r="AX663" s="13" t="s">
        <v>73</v>
      </c>
      <c r="AY663" s="261" t="s">
        <v>128</v>
      </c>
    </row>
    <row r="664" s="13" customFormat="1">
      <c r="A664" s="13"/>
      <c r="B664" s="251"/>
      <c r="C664" s="252"/>
      <c r="D664" s="253" t="s">
        <v>136</v>
      </c>
      <c r="E664" s="254" t="s">
        <v>1</v>
      </c>
      <c r="F664" s="255" t="s">
        <v>423</v>
      </c>
      <c r="G664" s="252"/>
      <c r="H664" s="254" t="s">
        <v>1</v>
      </c>
      <c r="I664" s="256"/>
      <c r="J664" s="252"/>
      <c r="K664" s="252"/>
      <c r="L664" s="257"/>
      <c r="M664" s="258"/>
      <c r="N664" s="259"/>
      <c r="O664" s="259"/>
      <c r="P664" s="259"/>
      <c r="Q664" s="259"/>
      <c r="R664" s="259"/>
      <c r="S664" s="259"/>
      <c r="T664" s="260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61" t="s">
        <v>136</v>
      </c>
      <c r="AU664" s="261" t="s">
        <v>83</v>
      </c>
      <c r="AV664" s="13" t="s">
        <v>81</v>
      </c>
      <c r="AW664" s="13" t="s">
        <v>30</v>
      </c>
      <c r="AX664" s="13" t="s">
        <v>73</v>
      </c>
      <c r="AY664" s="261" t="s">
        <v>128</v>
      </c>
    </row>
    <row r="665" s="13" customFormat="1">
      <c r="A665" s="13"/>
      <c r="B665" s="251"/>
      <c r="C665" s="252"/>
      <c r="D665" s="253" t="s">
        <v>136</v>
      </c>
      <c r="E665" s="254" t="s">
        <v>1</v>
      </c>
      <c r="F665" s="255" t="s">
        <v>414</v>
      </c>
      <c r="G665" s="252"/>
      <c r="H665" s="254" t="s">
        <v>1</v>
      </c>
      <c r="I665" s="256"/>
      <c r="J665" s="252"/>
      <c r="K665" s="252"/>
      <c r="L665" s="257"/>
      <c r="M665" s="258"/>
      <c r="N665" s="259"/>
      <c r="O665" s="259"/>
      <c r="P665" s="259"/>
      <c r="Q665" s="259"/>
      <c r="R665" s="259"/>
      <c r="S665" s="259"/>
      <c r="T665" s="260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61" t="s">
        <v>136</v>
      </c>
      <c r="AU665" s="261" t="s">
        <v>83</v>
      </c>
      <c r="AV665" s="13" t="s">
        <v>81</v>
      </c>
      <c r="AW665" s="13" t="s">
        <v>30</v>
      </c>
      <c r="AX665" s="13" t="s">
        <v>73</v>
      </c>
      <c r="AY665" s="261" t="s">
        <v>128</v>
      </c>
    </row>
    <row r="666" s="13" customFormat="1">
      <c r="A666" s="13"/>
      <c r="B666" s="251"/>
      <c r="C666" s="252"/>
      <c r="D666" s="253" t="s">
        <v>136</v>
      </c>
      <c r="E666" s="254" t="s">
        <v>1</v>
      </c>
      <c r="F666" s="255" t="s">
        <v>415</v>
      </c>
      <c r="G666" s="252"/>
      <c r="H666" s="254" t="s">
        <v>1</v>
      </c>
      <c r="I666" s="256"/>
      <c r="J666" s="252"/>
      <c r="K666" s="252"/>
      <c r="L666" s="257"/>
      <c r="M666" s="258"/>
      <c r="N666" s="259"/>
      <c r="O666" s="259"/>
      <c r="P666" s="259"/>
      <c r="Q666" s="259"/>
      <c r="R666" s="259"/>
      <c r="S666" s="259"/>
      <c r="T666" s="260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61" t="s">
        <v>136</v>
      </c>
      <c r="AU666" s="261" t="s">
        <v>83</v>
      </c>
      <c r="AV666" s="13" t="s">
        <v>81</v>
      </c>
      <c r="AW666" s="13" t="s">
        <v>30</v>
      </c>
      <c r="AX666" s="13" t="s">
        <v>73</v>
      </c>
      <c r="AY666" s="261" t="s">
        <v>128</v>
      </c>
    </row>
    <row r="667" s="13" customFormat="1">
      <c r="A667" s="13"/>
      <c r="B667" s="251"/>
      <c r="C667" s="252"/>
      <c r="D667" s="253" t="s">
        <v>136</v>
      </c>
      <c r="E667" s="254" t="s">
        <v>1</v>
      </c>
      <c r="F667" s="255" t="s">
        <v>616</v>
      </c>
      <c r="G667" s="252"/>
      <c r="H667" s="254" t="s">
        <v>1</v>
      </c>
      <c r="I667" s="256"/>
      <c r="J667" s="252"/>
      <c r="K667" s="252"/>
      <c r="L667" s="257"/>
      <c r="M667" s="258"/>
      <c r="N667" s="259"/>
      <c r="O667" s="259"/>
      <c r="P667" s="259"/>
      <c r="Q667" s="259"/>
      <c r="R667" s="259"/>
      <c r="S667" s="259"/>
      <c r="T667" s="260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61" t="s">
        <v>136</v>
      </c>
      <c r="AU667" s="261" t="s">
        <v>83</v>
      </c>
      <c r="AV667" s="13" t="s">
        <v>81</v>
      </c>
      <c r="AW667" s="13" t="s">
        <v>30</v>
      </c>
      <c r="AX667" s="13" t="s">
        <v>73</v>
      </c>
      <c r="AY667" s="261" t="s">
        <v>128</v>
      </c>
    </row>
    <row r="668" s="14" customFormat="1">
      <c r="A668" s="14"/>
      <c r="B668" s="262"/>
      <c r="C668" s="263"/>
      <c r="D668" s="253" t="s">
        <v>136</v>
      </c>
      <c r="E668" s="264" t="s">
        <v>1</v>
      </c>
      <c r="F668" s="265" t="s">
        <v>273</v>
      </c>
      <c r="G668" s="263"/>
      <c r="H668" s="266">
        <v>20</v>
      </c>
      <c r="I668" s="267"/>
      <c r="J668" s="263"/>
      <c r="K668" s="263"/>
      <c r="L668" s="268"/>
      <c r="M668" s="269"/>
      <c r="N668" s="270"/>
      <c r="O668" s="270"/>
      <c r="P668" s="270"/>
      <c r="Q668" s="270"/>
      <c r="R668" s="270"/>
      <c r="S668" s="270"/>
      <c r="T668" s="271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72" t="s">
        <v>136</v>
      </c>
      <c r="AU668" s="272" t="s">
        <v>83</v>
      </c>
      <c r="AV668" s="14" t="s">
        <v>83</v>
      </c>
      <c r="AW668" s="14" t="s">
        <v>30</v>
      </c>
      <c r="AX668" s="14" t="s">
        <v>81</v>
      </c>
      <c r="AY668" s="272" t="s">
        <v>128</v>
      </c>
    </row>
    <row r="669" s="12" customFormat="1" ht="22.8" customHeight="1">
      <c r="A669" s="12"/>
      <c r="B669" s="221"/>
      <c r="C669" s="222"/>
      <c r="D669" s="223" t="s">
        <v>72</v>
      </c>
      <c r="E669" s="235" t="s">
        <v>617</v>
      </c>
      <c r="F669" s="235" t="s">
        <v>618</v>
      </c>
      <c r="G669" s="222"/>
      <c r="H669" s="222"/>
      <c r="I669" s="225"/>
      <c r="J669" s="236">
        <f>BK669</f>
        <v>0</v>
      </c>
      <c r="K669" s="222"/>
      <c r="L669" s="227"/>
      <c r="M669" s="228"/>
      <c r="N669" s="229"/>
      <c r="O669" s="229"/>
      <c r="P669" s="230">
        <f>SUM(P670:P692)</f>
        <v>0</v>
      </c>
      <c r="Q669" s="229"/>
      <c r="R669" s="230">
        <f>SUM(R670:R692)</f>
        <v>1.2418875999999999</v>
      </c>
      <c r="S669" s="229"/>
      <c r="T669" s="231">
        <f>SUM(T670:T692)</f>
        <v>0</v>
      </c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R669" s="232" t="s">
        <v>81</v>
      </c>
      <c r="AT669" s="233" t="s">
        <v>72</v>
      </c>
      <c r="AU669" s="233" t="s">
        <v>81</v>
      </c>
      <c r="AY669" s="232" t="s">
        <v>128</v>
      </c>
      <c r="BK669" s="234">
        <f>SUM(BK670:BK692)</f>
        <v>0</v>
      </c>
    </row>
    <row r="670" s="2" customFormat="1" ht="21.75" customHeight="1">
      <c r="A670" s="39"/>
      <c r="B670" s="40"/>
      <c r="C670" s="237" t="s">
        <v>404</v>
      </c>
      <c r="D670" s="237" t="s">
        <v>130</v>
      </c>
      <c r="E670" s="238" t="s">
        <v>619</v>
      </c>
      <c r="F670" s="239" t="s">
        <v>620</v>
      </c>
      <c r="G670" s="240" t="s">
        <v>133</v>
      </c>
      <c r="H670" s="241">
        <v>13</v>
      </c>
      <c r="I670" s="242"/>
      <c r="J670" s="243">
        <f>ROUND(I670*H670,2)</f>
        <v>0</v>
      </c>
      <c r="K670" s="244"/>
      <c r="L670" s="45"/>
      <c r="M670" s="245" t="s">
        <v>1</v>
      </c>
      <c r="N670" s="246" t="s">
        <v>38</v>
      </c>
      <c r="O670" s="92"/>
      <c r="P670" s="247">
        <f>O670*H670</f>
        <v>0</v>
      </c>
      <c r="Q670" s="247">
        <v>0</v>
      </c>
      <c r="R670" s="247">
        <f>Q670*H670</f>
        <v>0</v>
      </c>
      <c r="S670" s="247">
        <v>0</v>
      </c>
      <c r="T670" s="248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49" t="s">
        <v>134</v>
      </c>
      <c r="AT670" s="249" t="s">
        <v>130</v>
      </c>
      <c r="AU670" s="249" t="s">
        <v>83</v>
      </c>
      <c r="AY670" s="18" t="s">
        <v>128</v>
      </c>
      <c r="BE670" s="250">
        <f>IF(N670="základní",J670,0)</f>
        <v>0</v>
      </c>
      <c r="BF670" s="250">
        <f>IF(N670="snížená",J670,0)</f>
        <v>0</v>
      </c>
      <c r="BG670" s="250">
        <f>IF(N670="zákl. přenesená",J670,0)</f>
        <v>0</v>
      </c>
      <c r="BH670" s="250">
        <f>IF(N670="sníž. přenesená",J670,0)</f>
        <v>0</v>
      </c>
      <c r="BI670" s="250">
        <f>IF(N670="nulová",J670,0)</f>
        <v>0</v>
      </c>
      <c r="BJ670" s="18" t="s">
        <v>81</v>
      </c>
      <c r="BK670" s="250">
        <f>ROUND(I670*H670,2)</f>
        <v>0</v>
      </c>
      <c r="BL670" s="18" t="s">
        <v>134</v>
      </c>
      <c r="BM670" s="249" t="s">
        <v>621</v>
      </c>
    </row>
    <row r="671" s="13" customFormat="1">
      <c r="A671" s="13"/>
      <c r="B671" s="251"/>
      <c r="C671" s="252"/>
      <c r="D671" s="253" t="s">
        <v>136</v>
      </c>
      <c r="E671" s="254" t="s">
        <v>1</v>
      </c>
      <c r="F671" s="255" t="s">
        <v>622</v>
      </c>
      <c r="G671" s="252"/>
      <c r="H671" s="254" t="s">
        <v>1</v>
      </c>
      <c r="I671" s="256"/>
      <c r="J671" s="252"/>
      <c r="K671" s="252"/>
      <c r="L671" s="257"/>
      <c r="M671" s="258"/>
      <c r="N671" s="259"/>
      <c r="O671" s="259"/>
      <c r="P671" s="259"/>
      <c r="Q671" s="259"/>
      <c r="R671" s="259"/>
      <c r="S671" s="259"/>
      <c r="T671" s="260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61" t="s">
        <v>136</v>
      </c>
      <c r="AU671" s="261" t="s">
        <v>83</v>
      </c>
      <c r="AV671" s="13" t="s">
        <v>81</v>
      </c>
      <c r="AW671" s="13" t="s">
        <v>30</v>
      </c>
      <c r="AX671" s="13" t="s">
        <v>73</v>
      </c>
      <c r="AY671" s="261" t="s">
        <v>128</v>
      </c>
    </row>
    <row r="672" s="13" customFormat="1">
      <c r="A672" s="13"/>
      <c r="B672" s="251"/>
      <c r="C672" s="252"/>
      <c r="D672" s="253" t="s">
        <v>136</v>
      </c>
      <c r="E672" s="254" t="s">
        <v>1</v>
      </c>
      <c r="F672" s="255" t="s">
        <v>623</v>
      </c>
      <c r="G672" s="252"/>
      <c r="H672" s="254" t="s">
        <v>1</v>
      </c>
      <c r="I672" s="256"/>
      <c r="J672" s="252"/>
      <c r="K672" s="252"/>
      <c r="L672" s="257"/>
      <c r="M672" s="258"/>
      <c r="N672" s="259"/>
      <c r="O672" s="259"/>
      <c r="P672" s="259"/>
      <c r="Q672" s="259"/>
      <c r="R672" s="259"/>
      <c r="S672" s="259"/>
      <c r="T672" s="260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61" t="s">
        <v>136</v>
      </c>
      <c r="AU672" s="261" t="s">
        <v>83</v>
      </c>
      <c r="AV672" s="13" t="s">
        <v>81</v>
      </c>
      <c r="AW672" s="13" t="s">
        <v>30</v>
      </c>
      <c r="AX672" s="13" t="s">
        <v>73</v>
      </c>
      <c r="AY672" s="261" t="s">
        <v>128</v>
      </c>
    </row>
    <row r="673" s="13" customFormat="1">
      <c r="A673" s="13"/>
      <c r="B673" s="251"/>
      <c r="C673" s="252"/>
      <c r="D673" s="253" t="s">
        <v>136</v>
      </c>
      <c r="E673" s="254" t="s">
        <v>1</v>
      </c>
      <c r="F673" s="255" t="s">
        <v>624</v>
      </c>
      <c r="G673" s="252"/>
      <c r="H673" s="254" t="s">
        <v>1</v>
      </c>
      <c r="I673" s="256"/>
      <c r="J673" s="252"/>
      <c r="K673" s="252"/>
      <c r="L673" s="257"/>
      <c r="M673" s="258"/>
      <c r="N673" s="259"/>
      <c r="O673" s="259"/>
      <c r="P673" s="259"/>
      <c r="Q673" s="259"/>
      <c r="R673" s="259"/>
      <c r="S673" s="259"/>
      <c r="T673" s="260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61" t="s">
        <v>136</v>
      </c>
      <c r="AU673" s="261" t="s">
        <v>83</v>
      </c>
      <c r="AV673" s="13" t="s">
        <v>81</v>
      </c>
      <c r="AW673" s="13" t="s">
        <v>30</v>
      </c>
      <c r="AX673" s="13" t="s">
        <v>73</v>
      </c>
      <c r="AY673" s="261" t="s">
        <v>128</v>
      </c>
    </row>
    <row r="674" s="13" customFormat="1">
      <c r="A674" s="13"/>
      <c r="B674" s="251"/>
      <c r="C674" s="252"/>
      <c r="D674" s="253" t="s">
        <v>136</v>
      </c>
      <c r="E674" s="254" t="s">
        <v>1</v>
      </c>
      <c r="F674" s="255" t="s">
        <v>625</v>
      </c>
      <c r="G674" s="252"/>
      <c r="H674" s="254" t="s">
        <v>1</v>
      </c>
      <c r="I674" s="256"/>
      <c r="J674" s="252"/>
      <c r="K674" s="252"/>
      <c r="L674" s="257"/>
      <c r="M674" s="258"/>
      <c r="N674" s="259"/>
      <c r="O674" s="259"/>
      <c r="P674" s="259"/>
      <c r="Q674" s="259"/>
      <c r="R674" s="259"/>
      <c r="S674" s="259"/>
      <c r="T674" s="260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61" t="s">
        <v>136</v>
      </c>
      <c r="AU674" s="261" t="s">
        <v>83</v>
      </c>
      <c r="AV674" s="13" t="s">
        <v>81</v>
      </c>
      <c r="AW674" s="13" t="s">
        <v>30</v>
      </c>
      <c r="AX674" s="13" t="s">
        <v>73</v>
      </c>
      <c r="AY674" s="261" t="s">
        <v>128</v>
      </c>
    </row>
    <row r="675" s="13" customFormat="1">
      <c r="A675" s="13"/>
      <c r="B675" s="251"/>
      <c r="C675" s="252"/>
      <c r="D675" s="253" t="s">
        <v>136</v>
      </c>
      <c r="E675" s="254" t="s">
        <v>1</v>
      </c>
      <c r="F675" s="255" t="s">
        <v>626</v>
      </c>
      <c r="G675" s="252"/>
      <c r="H675" s="254" t="s">
        <v>1</v>
      </c>
      <c r="I675" s="256"/>
      <c r="J675" s="252"/>
      <c r="K675" s="252"/>
      <c r="L675" s="257"/>
      <c r="M675" s="258"/>
      <c r="N675" s="259"/>
      <c r="O675" s="259"/>
      <c r="P675" s="259"/>
      <c r="Q675" s="259"/>
      <c r="R675" s="259"/>
      <c r="S675" s="259"/>
      <c r="T675" s="260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61" t="s">
        <v>136</v>
      </c>
      <c r="AU675" s="261" t="s">
        <v>83</v>
      </c>
      <c r="AV675" s="13" t="s">
        <v>81</v>
      </c>
      <c r="AW675" s="13" t="s">
        <v>30</v>
      </c>
      <c r="AX675" s="13" t="s">
        <v>73</v>
      </c>
      <c r="AY675" s="261" t="s">
        <v>128</v>
      </c>
    </row>
    <row r="676" s="13" customFormat="1">
      <c r="A676" s="13"/>
      <c r="B676" s="251"/>
      <c r="C676" s="252"/>
      <c r="D676" s="253" t="s">
        <v>136</v>
      </c>
      <c r="E676" s="254" t="s">
        <v>1</v>
      </c>
      <c r="F676" s="255" t="s">
        <v>259</v>
      </c>
      <c r="G676" s="252"/>
      <c r="H676" s="254" t="s">
        <v>1</v>
      </c>
      <c r="I676" s="256"/>
      <c r="J676" s="252"/>
      <c r="K676" s="252"/>
      <c r="L676" s="257"/>
      <c r="M676" s="258"/>
      <c r="N676" s="259"/>
      <c r="O676" s="259"/>
      <c r="P676" s="259"/>
      <c r="Q676" s="259"/>
      <c r="R676" s="259"/>
      <c r="S676" s="259"/>
      <c r="T676" s="260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61" t="s">
        <v>136</v>
      </c>
      <c r="AU676" s="261" t="s">
        <v>83</v>
      </c>
      <c r="AV676" s="13" t="s">
        <v>81</v>
      </c>
      <c r="AW676" s="13" t="s">
        <v>30</v>
      </c>
      <c r="AX676" s="13" t="s">
        <v>73</v>
      </c>
      <c r="AY676" s="261" t="s">
        <v>128</v>
      </c>
    </row>
    <row r="677" s="13" customFormat="1">
      <c r="A677" s="13"/>
      <c r="B677" s="251"/>
      <c r="C677" s="252"/>
      <c r="D677" s="253" t="s">
        <v>136</v>
      </c>
      <c r="E677" s="254" t="s">
        <v>1</v>
      </c>
      <c r="F677" s="255" t="s">
        <v>290</v>
      </c>
      <c r="G677" s="252"/>
      <c r="H677" s="254" t="s">
        <v>1</v>
      </c>
      <c r="I677" s="256"/>
      <c r="J677" s="252"/>
      <c r="K677" s="252"/>
      <c r="L677" s="257"/>
      <c r="M677" s="258"/>
      <c r="N677" s="259"/>
      <c r="O677" s="259"/>
      <c r="P677" s="259"/>
      <c r="Q677" s="259"/>
      <c r="R677" s="259"/>
      <c r="S677" s="259"/>
      <c r="T677" s="260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61" t="s">
        <v>136</v>
      </c>
      <c r="AU677" s="261" t="s">
        <v>83</v>
      </c>
      <c r="AV677" s="13" t="s">
        <v>81</v>
      </c>
      <c r="AW677" s="13" t="s">
        <v>30</v>
      </c>
      <c r="AX677" s="13" t="s">
        <v>73</v>
      </c>
      <c r="AY677" s="261" t="s">
        <v>128</v>
      </c>
    </row>
    <row r="678" s="13" customFormat="1">
      <c r="A678" s="13"/>
      <c r="B678" s="251"/>
      <c r="C678" s="252"/>
      <c r="D678" s="253" t="s">
        <v>136</v>
      </c>
      <c r="E678" s="254" t="s">
        <v>1</v>
      </c>
      <c r="F678" s="255" t="s">
        <v>154</v>
      </c>
      <c r="G678" s="252"/>
      <c r="H678" s="254" t="s">
        <v>1</v>
      </c>
      <c r="I678" s="256"/>
      <c r="J678" s="252"/>
      <c r="K678" s="252"/>
      <c r="L678" s="257"/>
      <c r="M678" s="258"/>
      <c r="N678" s="259"/>
      <c r="O678" s="259"/>
      <c r="P678" s="259"/>
      <c r="Q678" s="259"/>
      <c r="R678" s="259"/>
      <c r="S678" s="259"/>
      <c r="T678" s="260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61" t="s">
        <v>136</v>
      </c>
      <c r="AU678" s="261" t="s">
        <v>83</v>
      </c>
      <c r="AV678" s="13" t="s">
        <v>81</v>
      </c>
      <c r="AW678" s="13" t="s">
        <v>30</v>
      </c>
      <c r="AX678" s="13" t="s">
        <v>73</v>
      </c>
      <c r="AY678" s="261" t="s">
        <v>128</v>
      </c>
    </row>
    <row r="679" s="13" customFormat="1">
      <c r="A679" s="13"/>
      <c r="B679" s="251"/>
      <c r="C679" s="252"/>
      <c r="D679" s="253" t="s">
        <v>136</v>
      </c>
      <c r="E679" s="254" t="s">
        <v>1</v>
      </c>
      <c r="F679" s="255" t="s">
        <v>171</v>
      </c>
      <c r="G679" s="252"/>
      <c r="H679" s="254" t="s">
        <v>1</v>
      </c>
      <c r="I679" s="256"/>
      <c r="J679" s="252"/>
      <c r="K679" s="252"/>
      <c r="L679" s="257"/>
      <c r="M679" s="258"/>
      <c r="N679" s="259"/>
      <c r="O679" s="259"/>
      <c r="P679" s="259"/>
      <c r="Q679" s="259"/>
      <c r="R679" s="259"/>
      <c r="S679" s="259"/>
      <c r="T679" s="260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61" t="s">
        <v>136</v>
      </c>
      <c r="AU679" s="261" t="s">
        <v>83</v>
      </c>
      <c r="AV679" s="13" t="s">
        <v>81</v>
      </c>
      <c r="AW679" s="13" t="s">
        <v>30</v>
      </c>
      <c r="AX679" s="13" t="s">
        <v>73</v>
      </c>
      <c r="AY679" s="261" t="s">
        <v>128</v>
      </c>
    </row>
    <row r="680" s="13" customFormat="1">
      <c r="A680" s="13"/>
      <c r="B680" s="251"/>
      <c r="C680" s="252"/>
      <c r="D680" s="253" t="s">
        <v>136</v>
      </c>
      <c r="E680" s="254" t="s">
        <v>1</v>
      </c>
      <c r="F680" s="255" t="s">
        <v>260</v>
      </c>
      <c r="G680" s="252"/>
      <c r="H680" s="254" t="s">
        <v>1</v>
      </c>
      <c r="I680" s="256"/>
      <c r="J680" s="252"/>
      <c r="K680" s="252"/>
      <c r="L680" s="257"/>
      <c r="M680" s="258"/>
      <c r="N680" s="259"/>
      <c r="O680" s="259"/>
      <c r="P680" s="259"/>
      <c r="Q680" s="259"/>
      <c r="R680" s="259"/>
      <c r="S680" s="259"/>
      <c r="T680" s="260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61" t="s">
        <v>136</v>
      </c>
      <c r="AU680" s="261" t="s">
        <v>83</v>
      </c>
      <c r="AV680" s="13" t="s">
        <v>81</v>
      </c>
      <c r="AW680" s="13" t="s">
        <v>30</v>
      </c>
      <c r="AX680" s="13" t="s">
        <v>73</v>
      </c>
      <c r="AY680" s="261" t="s">
        <v>128</v>
      </c>
    </row>
    <row r="681" s="14" customFormat="1">
      <c r="A681" s="14"/>
      <c r="B681" s="262"/>
      <c r="C681" s="263"/>
      <c r="D681" s="253" t="s">
        <v>136</v>
      </c>
      <c r="E681" s="264" t="s">
        <v>1</v>
      </c>
      <c r="F681" s="265" t="s">
        <v>225</v>
      </c>
      <c r="G681" s="263"/>
      <c r="H681" s="266">
        <v>13</v>
      </c>
      <c r="I681" s="267"/>
      <c r="J681" s="263"/>
      <c r="K681" s="263"/>
      <c r="L681" s="268"/>
      <c r="M681" s="269"/>
      <c r="N681" s="270"/>
      <c r="O681" s="270"/>
      <c r="P681" s="270"/>
      <c r="Q681" s="270"/>
      <c r="R681" s="270"/>
      <c r="S681" s="270"/>
      <c r="T681" s="271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72" t="s">
        <v>136</v>
      </c>
      <c r="AU681" s="272" t="s">
        <v>83</v>
      </c>
      <c r="AV681" s="14" t="s">
        <v>83</v>
      </c>
      <c r="AW681" s="14" t="s">
        <v>30</v>
      </c>
      <c r="AX681" s="14" t="s">
        <v>81</v>
      </c>
      <c r="AY681" s="272" t="s">
        <v>128</v>
      </c>
    </row>
    <row r="682" s="2" customFormat="1" ht="16.5" customHeight="1">
      <c r="A682" s="39"/>
      <c r="B682" s="40"/>
      <c r="C682" s="237" t="s">
        <v>627</v>
      </c>
      <c r="D682" s="237" t="s">
        <v>130</v>
      </c>
      <c r="E682" s="238" t="s">
        <v>628</v>
      </c>
      <c r="F682" s="239" t="s">
        <v>629</v>
      </c>
      <c r="G682" s="240" t="s">
        <v>133</v>
      </c>
      <c r="H682" s="241">
        <v>9.8000000000000007</v>
      </c>
      <c r="I682" s="242"/>
      <c r="J682" s="243">
        <f>ROUND(I682*H682,2)</f>
        <v>0</v>
      </c>
      <c r="K682" s="244"/>
      <c r="L682" s="45"/>
      <c r="M682" s="245" t="s">
        <v>1</v>
      </c>
      <c r="N682" s="246" t="s">
        <v>38</v>
      </c>
      <c r="O682" s="92"/>
      <c r="P682" s="247">
        <f>O682*H682</f>
        <v>0</v>
      </c>
      <c r="Q682" s="247">
        <v>0</v>
      </c>
      <c r="R682" s="247">
        <f>Q682*H682</f>
        <v>0</v>
      </c>
      <c r="S682" s="247">
        <v>0</v>
      </c>
      <c r="T682" s="248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49" t="s">
        <v>134</v>
      </c>
      <c r="AT682" s="249" t="s">
        <v>130</v>
      </c>
      <c r="AU682" s="249" t="s">
        <v>83</v>
      </c>
      <c r="AY682" s="18" t="s">
        <v>128</v>
      </c>
      <c r="BE682" s="250">
        <f>IF(N682="základní",J682,0)</f>
        <v>0</v>
      </c>
      <c r="BF682" s="250">
        <f>IF(N682="snížená",J682,0)</f>
        <v>0</v>
      </c>
      <c r="BG682" s="250">
        <f>IF(N682="zákl. přenesená",J682,0)</f>
        <v>0</v>
      </c>
      <c r="BH682" s="250">
        <f>IF(N682="sníž. přenesená",J682,0)</f>
        <v>0</v>
      </c>
      <c r="BI682" s="250">
        <f>IF(N682="nulová",J682,0)</f>
        <v>0</v>
      </c>
      <c r="BJ682" s="18" t="s">
        <v>81</v>
      </c>
      <c r="BK682" s="250">
        <f>ROUND(I682*H682,2)</f>
        <v>0</v>
      </c>
      <c r="BL682" s="18" t="s">
        <v>134</v>
      </c>
      <c r="BM682" s="249" t="s">
        <v>630</v>
      </c>
    </row>
    <row r="683" s="13" customFormat="1">
      <c r="A683" s="13"/>
      <c r="B683" s="251"/>
      <c r="C683" s="252"/>
      <c r="D683" s="253" t="s">
        <v>136</v>
      </c>
      <c r="E683" s="254" t="s">
        <v>1</v>
      </c>
      <c r="F683" s="255" t="s">
        <v>260</v>
      </c>
      <c r="G683" s="252"/>
      <c r="H683" s="254" t="s">
        <v>1</v>
      </c>
      <c r="I683" s="256"/>
      <c r="J683" s="252"/>
      <c r="K683" s="252"/>
      <c r="L683" s="257"/>
      <c r="M683" s="258"/>
      <c r="N683" s="259"/>
      <c r="O683" s="259"/>
      <c r="P683" s="259"/>
      <c r="Q683" s="259"/>
      <c r="R683" s="259"/>
      <c r="S683" s="259"/>
      <c r="T683" s="260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61" t="s">
        <v>136</v>
      </c>
      <c r="AU683" s="261" t="s">
        <v>83</v>
      </c>
      <c r="AV683" s="13" t="s">
        <v>81</v>
      </c>
      <c r="AW683" s="13" t="s">
        <v>30</v>
      </c>
      <c r="AX683" s="13" t="s">
        <v>73</v>
      </c>
      <c r="AY683" s="261" t="s">
        <v>128</v>
      </c>
    </row>
    <row r="684" s="14" customFormat="1">
      <c r="A684" s="14"/>
      <c r="B684" s="262"/>
      <c r="C684" s="263"/>
      <c r="D684" s="253" t="s">
        <v>136</v>
      </c>
      <c r="E684" s="264" t="s">
        <v>1</v>
      </c>
      <c r="F684" s="265" t="s">
        <v>631</v>
      </c>
      <c r="G684" s="263"/>
      <c r="H684" s="266">
        <v>9.8000000000000007</v>
      </c>
      <c r="I684" s="267"/>
      <c r="J684" s="263"/>
      <c r="K684" s="263"/>
      <c r="L684" s="268"/>
      <c r="M684" s="269"/>
      <c r="N684" s="270"/>
      <c r="O684" s="270"/>
      <c r="P684" s="270"/>
      <c r="Q684" s="270"/>
      <c r="R684" s="270"/>
      <c r="S684" s="270"/>
      <c r="T684" s="271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72" t="s">
        <v>136</v>
      </c>
      <c r="AU684" s="272" t="s">
        <v>83</v>
      </c>
      <c r="AV684" s="14" t="s">
        <v>83</v>
      </c>
      <c r="AW684" s="14" t="s">
        <v>30</v>
      </c>
      <c r="AX684" s="14" t="s">
        <v>81</v>
      </c>
      <c r="AY684" s="272" t="s">
        <v>128</v>
      </c>
    </row>
    <row r="685" s="2" customFormat="1" ht="21.75" customHeight="1">
      <c r="A685" s="39"/>
      <c r="B685" s="40"/>
      <c r="C685" s="237" t="s">
        <v>632</v>
      </c>
      <c r="D685" s="237" t="s">
        <v>130</v>
      </c>
      <c r="E685" s="238" t="s">
        <v>633</v>
      </c>
      <c r="F685" s="239" t="s">
        <v>634</v>
      </c>
      <c r="G685" s="240" t="s">
        <v>133</v>
      </c>
      <c r="H685" s="241">
        <v>4</v>
      </c>
      <c r="I685" s="242"/>
      <c r="J685" s="243">
        <f>ROUND(I685*H685,2)</f>
        <v>0</v>
      </c>
      <c r="K685" s="244"/>
      <c r="L685" s="45"/>
      <c r="M685" s="245" t="s">
        <v>1</v>
      </c>
      <c r="N685" s="246" t="s">
        <v>38</v>
      </c>
      <c r="O685" s="92"/>
      <c r="P685" s="247">
        <f>O685*H685</f>
        <v>0</v>
      </c>
      <c r="Q685" s="247">
        <v>0.1295</v>
      </c>
      <c r="R685" s="247">
        <f>Q685*H685</f>
        <v>0.51800000000000002</v>
      </c>
      <c r="S685" s="247">
        <v>0</v>
      </c>
      <c r="T685" s="248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49" t="s">
        <v>134</v>
      </c>
      <c r="AT685" s="249" t="s">
        <v>130</v>
      </c>
      <c r="AU685" s="249" t="s">
        <v>83</v>
      </c>
      <c r="AY685" s="18" t="s">
        <v>128</v>
      </c>
      <c r="BE685" s="250">
        <f>IF(N685="základní",J685,0)</f>
        <v>0</v>
      </c>
      <c r="BF685" s="250">
        <f>IF(N685="snížená",J685,0)</f>
        <v>0</v>
      </c>
      <c r="BG685" s="250">
        <f>IF(N685="zákl. přenesená",J685,0)</f>
        <v>0</v>
      </c>
      <c r="BH685" s="250">
        <f>IF(N685="sníž. přenesená",J685,0)</f>
        <v>0</v>
      </c>
      <c r="BI685" s="250">
        <f>IF(N685="nulová",J685,0)</f>
        <v>0</v>
      </c>
      <c r="BJ685" s="18" t="s">
        <v>81</v>
      </c>
      <c r="BK685" s="250">
        <f>ROUND(I685*H685,2)</f>
        <v>0</v>
      </c>
      <c r="BL685" s="18" t="s">
        <v>134</v>
      </c>
      <c r="BM685" s="249" t="s">
        <v>635</v>
      </c>
    </row>
    <row r="686" s="13" customFormat="1">
      <c r="A686" s="13"/>
      <c r="B686" s="251"/>
      <c r="C686" s="252"/>
      <c r="D686" s="253" t="s">
        <v>136</v>
      </c>
      <c r="E686" s="254" t="s">
        <v>1</v>
      </c>
      <c r="F686" s="255" t="s">
        <v>260</v>
      </c>
      <c r="G686" s="252"/>
      <c r="H686" s="254" t="s">
        <v>1</v>
      </c>
      <c r="I686" s="256"/>
      <c r="J686" s="252"/>
      <c r="K686" s="252"/>
      <c r="L686" s="257"/>
      <c r="M686" s="258"/>
      <c r="N686" s="259"/>
      <c r="O686" s="259"/>
      <c r="P686" s="259"/>
      <c r="Q686" s="259"/>
      <c r="R686" s="259"/>
      <c r="S686" s="259"/>
      <c r="T686" s="260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61" t="s">
        <v>136</v>
      </c>
      <c r="AU686" s="261" t="s">
        <v>83</v>
      </c>
      <c r="AV686" s="13" t="s">
        <v>81</v>
      </c>
      <c r="AW686" s="13" t="s">
        <v>30</v>
      </c>
      <c r="AX686" s="13" t="s">
        <v>73</v>
      </c>
      <c r="AY686" s="261" t="s">
        <v>128</v>
      </c>
    </row>
    <row r="687" s="14" customFormat="1">
      <c r="A687" s="14"/>
      <c r="B687" s="262"/>
      <c r="C687" s="263"/>
      <c r="D687" s="253" t="s">
        <v>136</v>
      </c>
      <c r="E687" s="264" t="s">
        <v>1</v>
      </c>
      <c r="F687" s="265" t="s">
        <v>134</v>
      </c>
      <c r="G687" s="263"/>
      <c r="H687" s="266">
        <v>4</v>
      </c>
      <c r="I687" s="267"/>
      <c r="J687" s="263"/>
      <c r="K687" s="263"/>
      <c r="L687" s="268"/>
      <c r="M687" s="269"/>
      <c r="N687" s="270"/>
      <c r="O687" s="270"/>
      <c r="P687" s="270"/>
      <c r="Q687" s="270"/>
      <c r="R687" s="270"/>
      <c r="S687" s="270"/>
      <c r="T687" s="271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72" t="s">
        <v>136</v>
      </c>
      <c r="AU687" s="272" t="s">
        <v>83</v>
      </c>
      <c r="AV687" s="14" t="s">
        <v>83</v>
      </c>
      <c r="AW687" s="14" t="s">
        <v>30</v>
      </c>
      <c r="AX687" s="14" t="s">
        <v>81</v>
      </c>
      <c r="AY687" s="272" t="s">
        <v>128</v>
      </c>
    </row>
    <row r="688" s="2" customFormat="1" ht="16.5" customHeight="1">
      <c r="A688" s="39"/>
      <c r="B688" s="40"/>
      <c r="C688" s="295" t="s">
        <v>636</v>
      </c>
      <c r="D688" s="295" t="s">
        <v>219</v>
      </c>
      <c r="E688" s="296" t="s">
        <v>637</v>
      </c>
      <c r="F688" s="297" t="s">
        <v>638</v>
      </c>
      <c r="G688" s="298" t="s">
        <v>133</v>
      </c>
      <c r="H688" s="299">
        <v>4</v>
      </c>
      <c r="I688" s="300"/>
      <c r="J688" s="301">
        <f>ROUND(I688*H688,2)</f>
        <v>0</v>
      </c>
      <c r="K688" s="302"/>
      <c r="L688" s="303"/>
      <c r="M688" s="304" t="s">
        <v>1</v>
      </c>
      <c r="N688" s="305" t="s">
        <v>38</v>
      </c>
      <c r="O688" s="92"/>
      <c r="P688" s="247">
        <f>O688*H688</f>
        <v>0</v>
      </c>
      <c r="Q688" s="247">
        <v>0.10199999999999999</v>
      </c>
      <c r="R688" s="247">
        <f>Q688*H688</f>
        <v>0.40799999999999997</v>
      </c>
      <c r="S688" s="247">
        <v>0</v>
      </c>
      <c r="T688" s="248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49" t="s">
        <v>184</v>
      </c>
      <c r="AT688" s="249" t="s">
        <v>219</v>
      </c>
      <c r="AU688" s="249" t="s">
        <v>83</v>
      </c>
      <c r="AY688" s="18" t="s">
        <v>128</v>
      </c>
      <c r="BE688" s="250">
        <f>IF(N688="základní",J688,0)</f>
        <v>0</v>
      </c>
      <c r="BF688" s="250">
        <f>IF(N688="snížená",J688,0)</f>
        <v>0</v>
      </c>
      <c r="BG688" s="250">
        <f>IF(N688="zákl. přenesená",J688,0)</f>
        <v>0</v>
      </c>
      <c r="BH688" s="250">
        <f>IF(N688="sníž. přenesená",J688,0)</f>
        <v>0</v>
      </c>
      <c r="BI688" s="250">
        <f>IF(N688="nulová",J688,0)</f>
        <v>0</v>
      </c>
      <c r="BJ688" s="18" t="s">
        <v>81</v>
      </c>
      <c r="BK688" s="250">
        <f>ROUND(I688*H688,2)</f>
        <v>0</v>
      </c>
      <c r="BL688" s="18" t="s">
        <v>134</v>
      </c>
      <c r="BM688" s="249" t="s">
        <v>639</v>
      </c>
    </row>
    <row r="689" s="13" customFormat="1">
      <c r="A689" s="13"/>
      <c r="B689" s="251"/>
      <c r="C689" s="252"/>
      <c r="D689" s="253" t="s">
        <v>136</v>
      </c>
      <c r="E689" s="254" t="s">
        <v>1</v>
      </c>
      <c r="F689" s="255" t="s">
        <v>640</v>
      </c>
      <c r="G689" s="252"/>
      <c r="H689" s="254" t="s">
        <v>1</v>
      </c>
      <c r="I689" s="256"/>
      <c r="J689" s="252"/>
      <c r="K689" s="252"/>
      <c r="L689" s="257"/>
      <c r="M689" s="258"/>
      <c r="N689" s="259"/>
      <c r="O689" s="259"/>
      <c r="P689" s="259"/>
      <c r="Q689" s="259"/>
      <c r="R689" s="259"/>
      <c r="S689" s="259"/>
      <c r="T689" s="260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61" t="s">
        <v>136</v>
      </c>
      <c r="AU689" s="261" t="s">
        <v>83</v>
      </c>
      <c r="AV689" s="13" t="s">
        <v>81</v>
      </c>
      <c r="AW689" s="13" t="s">
        <v>30</v>
      </c>
      <c r="AX689" s="13" t="s">
        <v>73</v>
      </c>
      <c r="AY689" s="261" t="s">
        <v>128</v>
      </c>
    </row>
    <row r="690" s="14" customFormat="1">
      <c r="A690" s="14"/>
      <c r="B690" s="262"/>
      <c r="C690" s="263"/>
      <c r="D690" s="253" t="s">
        <v>136</v>
      </c>
      <c r="E690" s="264" t="s">
        <v>1</v>
      </c>
      <c r="F690" s="265" t="s">
        <v>134</v>
      </c>
      <c r="G690" s="263"/>
      <c r="H690" s="266">
        <v>4</v>
      </c>
      <c r="I690" s="267"/>
      <c r="J690" s="263"/>
      <c r="K690" s="263"/>
      <c r="L690" s="268"/>
      <c r="M690" s="269"/>
      <c r="N690" s="270"/>
      <c r="O690" s="270"/>
      <c r="P690" s="270"/>
      <c r="Q690" s="270"/>
      <c r="R690" s="270"/>
      <c r="S690" s="270"/>
      <c r="T690" s="271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72" t="s">
        <v>136</v>
      </c>
      <c r="AU690" s="272" t="s">
        <v>83</v>
      </c>
      <c r="AV690" s="14" t="s">
        <v>83</v>
      </c>
      <c r="AW690" s="14" t="s">
        <v>30</v>
      </c>
      <c r="AX690" s="14" t="s">
        <v>81</v>
      </c>
      <c r="AY690" s="272" t="s">
        <v>128</v>
      </c>
    </row>
    <row r="691" s="2" customFormat="1" ht="21.75" customHeight="1">
      <c r="A691" s="39"/>
      <c r="B691" s="40"/>
      <c r="C691" s="237" t="s">
        <v>515</v>
      </c>
      <c r="D691" s="237" t="s">
        <v>130</v>
      </c>
      <c r="E691" s="238" t="s">
        <v>641</v>
      </c>
      <c r="F691" s="239" t="s">
        <v>642</v>
      </c>
      <c r="G691" s="240" t="s">
        <v>160</v>
      </c>
      <c r="H691" s="241">
        <v>0.14000000000000001</v>
      </c>
      <c r="I691" s="242"/>
      <c r="J691" s="243">
        <f>ROUND(I691*H691,2)</f>
        <v>0</v>
      </c>
      <c r="K691" s="244"/>
      <c r="L691" s="45"/>
      <c r="M691" s="245" t="s">
        <v>1</v>
      </c>
      <c r="N691" s="246" t="s">
        <v>38</v>
      </c>
      <c r="O691" s="92"/>
      <c r="P691" s="247">
        <f>O691*H691</f>
        <v>0</v>
      </c>
      <c r="Q691" s="247">
        <v>2.2563399999999998</v>
      </c>
      <c r="R691" s="247">
        <f>Q691*H691</f>
        <v>0.31588759999999999</v>
      </c>
      <c r="S691" s="247">
        <v>0</v>
      </c>
      <c r="T691" s="248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49" t="s">
        <v>134</v>
      </c>
      <c r="AT691" s="249" t="s">
        <v>130</v>
      </c>
      <c r="AU691" s="249" t="s">
        <v>83</v>
      </c>
      <c r="AY691" s="18" t="s">
        <v>128</v>
      </c>
      <c r="BE691" s="250">
        <f>IF(N691="základní",J691,0)</f>
        <v>0</v>
      </c>
      <c r="BF691" s="250">
        <f>IF(N691="snížená",J691,0)</f>
        <v>0</v>
      </c>
      <c r="BG691" s="250">
        <f>IF(N691="zákl. přenesená",J691,0)</f>
        <v>0</v>
      </c>
      <c r="BH691" s="250">
        <f>IF(N691="sníž. přenesená",J691,0)</f>
        <v>0</v>
      </c>
      <c r="BI691" s="250">
        <f>IF(N691="nulová",J691,0)</f>
        <v>0</v>
      </c>
      <c r="BJ691" s="18" t="s">
        <v>81</v>
      </c>
      <c r="BK691" s="250">
        <f>ROUND(I691*H691,2)</f>
        <v>0</v>
      </c>
      <c r="BL691" s="18" t="s">
        <v>134</v>
      </c>
      <c r="BM691" s="249" t="s">
        <v>643</v>
      </c>
    </row>
    <row r="692" s="14" customFormat="1">
      <c r="A692" s="14"/>
      <c r="B692" s="262"/>
      <c r="C692" s="263"/>
      <c r="D692" s="253" t="s">
        <v>136</v>
      </c>
      <c r="E692" s="264" t="s">
        <v>1</v>
      </c>
      <c r="F692" s="265" t="s">
        <v>644</v>
      </c>
      <c r="G692" s="263"/>
      <c r="H692" s="266">
        <v>0.14000000000000001</v>
      </c>
      <c r="I692" s="267"/>
      <c r="J692" s="263"/>
      <c r="K692" s="263"/>
      <c r="L692" s="268"/>
      <c r="M692" s="269"/>
      <c r="N692" s="270"/>
      <c r="O692" s="270"/>
      <c r="P692" s="270"/>
      <c r="Q692" s="270"/>
      <c r="R692" s="270"/>
      <c r="S692" s="270"/>
      <c r="T692" s="271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72" t="s">
        <v>136</v>
      </c>
      <c r="AU692" s="272" t="s">
        <v>83</v>
      </c>
      <c r="AV692" s="14" t="s">
        <v>83</v>
      </c>
      <c r="AW692" s="14" t="s">
        <v>30</v>
      </c>
      <c r="AX692" s="14" t="s">
        <v>81</v>
      </c>
      <c r="AY692" s="272" t="s">
        <v>128</v>
      </c>
    </row>
    <row r="693" s="12" customFormat="1" ht="22.8" customHeight="1">
      <c r="A693" s="12"/>
      <c r="B693" s="221"/>
      <c r="C693" s="222"/>
      <c r="D693" s="223" t="s">
        <v>72</v>
      </c>
      <c r="E693" s="235" t="s">
        <v>645</v>
      </c>
      <c r="F693" s="235" t="s">
        <v>646</v>
      </c>
      <c r="G693" s="222"/>
      <c r="H693" s="222"/>
      <c r="I693" s="225"/>
      <c r="J693" s="236">
        <f>BK693</f>
        <v>0</v>
      </c>
      <c r="K693" s="222"/>
      <c r="L693" s="227"/>
      <c r="M693" s="228"/>
      <c r="N693" s="229"/>
      <c r="O693" s="229"/>
      <c r="P693" s="230">
        <f>P694</f>
        <v>0</v>
      </c>
      <c r="Q693" s="229"/>
      <c r="R693" s="230">
        <f>R694</f>
        <v>0</v>
      </c>
      <c r="S693" s="229"/>
      <c r="T693" s="231">
        <f>T694</f>
        <v>0</v>
      </c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R693" s="232" t="s">
        <v>81</v>
      </c>
      <c r="AT693" s="233" t="s">
        <v>72</v>
      </c>
      <c r="AU693" s="233" t="s">
        <v>81</v>
      </c>
      <c r="AY693" s="232" t="s">
        <v>128</v>
      </c>
      <c r="BK693" s="234">
        <f>BK694</f>
        <v>0</v>
      </c>
    </row>
    <row r="694" s="2" customFormat="1" ht="21.75" customHeight="1">
      <c r="A694" s="39"/>
      <c r="B694" s="40"/>
      <c r="C694" s="237" t="s">
        <v>647</v>
      </c>
      <c r="D694" s="237" t="s">
        <v>130</v>
      </c>
      <c r="E694" s="238" t="s">
        <v>648</v>
      </c>
      <c r="F694" s="239" t="s">
        <v>649</v>
      </c>
      <c r="G694" s="240" t="s">
        <v>199</v>
      </c>
      <c r="H694" s="241">
        <v>27.594000000000001</v>
      </c>
      <c r="I694" s="242"/>
      <c r="J694" s="243">
        <f>ROUND(I694*H694,2)</f>
        <v>0</v>
      </c>
      <c r="K694" s="244"/>
      <c r="L694" s="45"/>
      <c r="M694" s="306" t="s">
        <v>1</v>
      </c>
      <c r="N694" s="307" t="s">
        <v>38</v>
      </c>
      <c r="O694" s="308"/>
      <c r="P694" s="309">
        <f>O694*H694</f>
        <v>0</v>
      </c>
      <c r="Q694" s="309">
        <v>0</v>
      </c>
      <c r="R694" s="309">
        <f>Q694*H694</f>
        <v>0</v>
      </c>
      <c r="S694" s="309">
        <v>0</v>
      </c>
      <c r="T694" s="310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49" t="s">
        <v>134</v>
      </c>
      <c r="AT694" s="249" t="s">
        <v>130</v>
      </c>
      <c r="AU694" s="249" t="s">
        <v>83</v>
      </c>
      <c r="AY694" s="18" t="s">
        <v>128</v>
      </c>
      <c r="BE694" s="250">
        <f>IF(N694="základní",J694,0)</f>
        <v>0</v>
      </c>
      <c r="BF694" s="250">
        <f>IF(N694="snížená",J694,0)</f>
        <v>0</v>
      </c>
      <c r="BG694" s="250">
        <f>IF(N694="zákl. přenesená",J694,0)</f>
        <v>0</v>
      </c>
      <c r="BH694" s="250">
        <f>IF(N694="sníž. přenesená",J694,0)</f>
        <v>0</v>
      </c>
      <c r="BI694" s="250">
        <f>IF(N694="nulová",J694,0)</f>
        <v>0</v>
      </c>
      <c r="BJ694" s="18" t="s">
        <v>81</v>
      </c>
      <c r="BK694" s="250">
        <f>ROUND(I694*H694,2)</f>
        <v>0</v>
      </c>
      <c r="BL694" s="18" t="s">
        <v>134</v>
      </c>
      <c r="BM694" s="249" t="s">
        <v>650</v>
      </c>
    </row>
    <row r="695" s="2" customFormat="1" ht="6.96" customHeight="1">
      <c r="A695" s="39"/>
      <c r="B695" s="67"/>
      <c r="C695" s="68"/>
      <c r="D695" s="68"/>
      <c r="E695" s="68"/>
      <c r="F695" s="68"/>
      <c r="G695" s="68"/>
      <c r="H695" s="68"/>
      <c r="I695" s="184"/>
      <c r="J695" s="68"/>
      <c r="K695" s="68"/>
      <c r="L695" s="45"/>
      <c r="M695" s="39"/>
      <c r="O695" s="39"/>
      <c r="P695" s="39"/>
      <c r="Q695" s="39"/>
      <c r="R695" s="39"/>
      <c r="S695" s="39"/>
      <c r="T695" s="39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</row>
  </sheetData>
  <sheetProtection sheet="1" autoFilter="0" formatColumns="0" formatRows="0" objects="1" scenarios="1" spinCount="100000" saltValue="zAs3Gy5Tr1Os4MSKj+qOOXpOHhgulFkrkgjRdc/9u8bj5emBDf6bTmtb2jQHb5Loe4m0rKCb5tNSNiti167clw==" hashValue="NJtCorrmGhDwLk1WYMD1pfPeXKuHdYa/6jkGJ34aPikeeyNVkxBZPBUI6OD4J5H5B2BznfBjMCRGnvsZ0Tlzcg==" algorithmName="SHA-512" password="CC35"/>
  <autoFilter ref="C125:K69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83</v>
      </c>
    </row>
    <row r="4" s="1" customFormat="1" ht="24.96" customHeight="1">
      <c r="B4" s="21"/>
      <c r="D4" s="141" t="s">
        <v>95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Šternberk - Atletický stadion Pod kopcem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651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30. 9. 2020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 xml:space="preserve"> </v>
      </c>
      <c r="F15" s="39"/>
      <c r="G15" s="39"/>
      <c r="H15" s="39"/>
      <c r="I15" s="148" t="s">
        <v>26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27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29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26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31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26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32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33</v>
      </c>
      <c r="E30" s="39"/>
      <c r="F30" s="39"/>
      <c r="G30" s="39"/>
      <c r="H30" s="39"/>
      <c r="I30" s="145"/>
      <c r="J30" s="158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35</v>
      </c>
      <c r="G32" s="39"/>
      <c r="H32" s="39"/>
      <c r="I32" s="160" t="s">
        <v>34</v>
      </c>
      <c r="J32" s="159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37</v>
      </c>
      <c r="E33" s="143" t="s">
        <v>38</v>
      </c>
      <c r="F33" s="162">
        <f>ROUND((SUM(BE126:BE690)),  2)</f>
        <v>0</v>
      </c>
      <c r="G33" s="39"/>
      <c r="H33" s="39"/>
      <c r="I33" s="163">
        <v>0.20999999999999999</v>
      </c>
      <c r="J33" s="162">
        <f>ROUND(((SUM(BE126:BE690))*I33),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39</v>
      </c>
      <c r="F34" s="162">
        <f>ROUND((SUM(BF126:BF690)),  2)</f>
        <v>0</v>
      </c>
      <c r="G34" s="39"/>
      <c r="H34" s="39"/>
      <c r="I34" s="163">
        <v>0.14999999999999999</v>
      </c>
      <c r="J34" s="162">
        <f>ROUND(((SUM(BF126:BF690))*I34),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40</v>
      </c>
      <c r="F35" s="162">
        <f>ROUND((SUM(BG126:BG690)),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41</v>
      </c>
      <c r="F36" s="162">
        <f>ROUND((SUM(BH126:BH690)),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62">
        <f>ROUND((SUM(BI126:BI690)),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46</v>
      </c>
      <c r="E50" s="173"/>
      <c r="F50" s="173"/>
      <c r="G50" s="172" t="s">
        <v>47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8"/>
      <c r="J61" s="179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50</v>
      </c>
      <c r="E65" s="180"/>
      <c r="F65" s="180"/>
      <c r="G65" s="172" t="s">
        <v>51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8"/>
      <c r="J76" s="179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Šternberk - Atletický stadion Pod kopcem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IO 02 - Vodovodní řad DN150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30. 9. 2020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8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148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99</v>
      </c>
      <c r="D94" s="190"/>
      <c r="E94" s="190"/>
      <c r="F94" s="190"/>
      <c r="G94" s="190"/>
      <c r="H94" s="190"/>
      <c r="I94" s="191"/>
      <c r="J94" s="192" t="s">
        <v>100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101</v>
      </c>
      <c r="D96" s="41"/>
      <c r="E96" s="41"/>
      <c r="F96" s="41"/>
      <c r="G96" s="41"/>
      <c r="H96" s="41"/>
      <c r="I96" s="145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94"/>
      <c r="C97" s="195"/>
      <c r="D97" s="196" t="s">
        <v>103</v>
      </c>
      <c r="E97" s="197"/>
      <c r="F97" s="197"/>
      <c r="G97" s="197"/>
      <c r="H97" s="197"/>
      <c r="I97" s="198"/>
      <c r="J97" s="199">
        <f>J127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104</v>
      </c>
      <c r="E98" s="204"/>
      <c r="F98" s="204"/>
      <c r="G98" s="204"/>
      <c r="H98" s="204"/>
      <c r="I98" s="205"/>
      <c r="J98" s="206">
        <f>J128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105</v>
      </c>
      <c r="E99" s="204"/>
      <c r="F99" s="204"/>
      <c r="G99" s="204"/>
      <c r="H99" s="204"/>
      <c r="I99" s="205"/>
      <c r="J99" s="206">
        <f>J259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106</v>
      </c>
      <c r="E100" s="204"/>
      <c r="F100" s="204"/>
      <c r="G100" s="204"/>
      <c r="H100" s="204"/>
      <c r="I100" s="205"/>
      <c r="J100" s="206">
        <f>J300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107</v>
      </c>
      <c r="E101" s="204"/>
      <c r="F101" s="204"/>
      <c r="G101" s="204"/>
      <c r="H101" s="204"/>
      <c r="I101" s="205"/>
      <c r="J101" s="206">
        <f>J305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108</v>
      </c>
      <c r="E102" s="204"/>
      <c r="F102" s="204"/>
      <c r="G102" s="204"/>
      <c r="H102" s="204"/>
      <c r="I102" s="205"/>
      <c r="J102" s="206">
        <f>J340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109</v>
      </c>
      <c r="E103" s="204"/>
      <c r="F103" s="204"/>
      <c r="G103" s="204"/>
      <c r="H103" s="204"/>
      <c r="I103" s="205"/>
      <c r="J103" s="206">
        <f>J356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110</v>
      </c>
      <c r="E104" s="204"/>
      <c r="F104" s="204"/>
      <c r="G104" s="204"/>
      <c r="H104" s="204"/>
      <c r="I104" s="205"/>
      <c r="J104" s="206">
        <f>J501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111</v>
      </c>
      <c r="E105" s="204"/>
      <c r="F105" s="204"/>
      <c r="G105" s="204"/>
      <c r="H105" s="204"/>
      <c r="I105" s="205"/>
      <c r="J105" s="206">
        <f>J664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112</v>
      </c>
      <c r="E106" s="204"/>
      <c r="F106" s="204"/>
      <c r="G106" s="204"/>
      <c r="H106" s="204"/>
      <c r="I106" s="205"/>
      <c r="J106" s="206">
        <f>J689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184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187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113</v>
      </c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88" t="str">
        <f>E7</f>
        <v>Šternberk - Atletický stadion Pod kopcem</v>
      </c>
      <c r="F116" s="33"/>
      <c r="G116" s="33"/>
      <c r="H116" s="33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96</v>
      </c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IO 02 - Vodovodní řad DN150</v>
      </c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 xml:space="preserve"> </v>
      </c>
      <c r="G120" s="41"/>
      <c r="H120" s="41"/>
      <c r="I120" s="148" t="s">
        <v>22</v>
      </c>
      <c r="J120" s="80" t="str">
        <f>IF(J12="","",J12)</f>
        <v>30. 9. 2020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 xml:space="preserve"> </v>
      </c>
      <c r="G122" s="41"/>
      <c r="H122" s="41"/>
      <c r="I122" s="148" t="s">
        <v>29</v>
      </c>
      <c r="J122" s="37" t="str">
        <f>E21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27</v>
      </c>
      <c r="D123" s="41"/>
      <c r="E123" s="41"/>
      <c r="F123" s="28" t="str">
        <f>IF(E18="","",E18)</f>
        <v>Vyplň údaj</v>
      </c>
      <c r="G123" s="41"/>
      <c r="H123" s="41"/>
      <c r="I123" s="148" t="s">
        <v>31</v>
      </c>
      <c r="J123" s="37" t="str">
        <f>E24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14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8"/>
      <c r="B125" s="209"/>
      <c r="C125" s="210" t="s">
        <v>114</v>
      </c>
      <c r="D125" s="211" t="s">
        <v>58</v>
      </c>
      <c r="E125" s="211" t="s">
        <v>54</v>
      </c>
      <c r="F125" s="211" t="s">
        <v>55</v>
      </c>
      <c r="G125" s="211" t="s">
        <v>115</v>
      </c>
      <c r="H125" s="211" t="s">
        <v>116</v>
      </c>
      <c r="I125" s="212" t="s">
        <v>117</v>
      </c>
      <c r="J125" s="213" t="s">
        <v>100</v>
      </c>
      <c r="K125" s="214" t="s">
        <v>118</v>
      </c>
      <c r="L125" s="215"/>
      <c r="M125" s="101" t="s">
        <v>1</v>
      </c>
      <c r="N125" s="102" t="s">
        <v>37</v>
      </c>
      <c r="O125" s="102" t="s">
        <v>119</v>
      </c>
      <c r="P125" s="102" t="s">
        <v>120</v>
      </c>
      <c r="Q125" s="102" t="s">
        <v>121</v>
      </c>
      <c r="R125" s="102" t="s">
        <v>122</v>
      </c>
      <c r="S125" s="102" t="s">
        <v>123</v>
      </c>
      <c r="T125" s="103" t="s">
        <v>124</v>
      </c>
      <c r="U125" s="208"/>
      <c r="V125" s="208"/>
      <c r="W125" s="208"/>
      <c r="X125" s="208"/>
      <c r="Y125" s="208"/>
      <c r="Z125" s="208"/>
      <c r="AA125" s="208"/>
      <c r="AB125" s="208"/>
      <c r="AC125" s="208"/>
      <c r="AD125" s="208"/>
      <c r="AE125" s="208"/>
    </row>
    <row r="126" s="2" customFormat="1" ht="22.8" customHeight="1">
      <c r="A126" s="39"/>
      <c r="B126" s="40"/>
      <c r="C126" s="108" t="s">
        <v>125</v>
      </c>
      <c r="D126" s="41"/>
      <c r="E126" s="41"/>
      <c r="F126" s="41"/>
      <c r="G126" s="41"/>
      <c r="H126" s="41"/>
      <c r="I126" s="145"/>
      <c r="J126" s="216">
        <f>BK126</f>
        <v>0</v>
      </c>
      <c r="K126" s="41"/>
      <c r="L126" s="45"/>
      <c r="M126" s="104"/>
      <c r="N126" s="217"/>
      <c r="O126" s="105"/>
      <c r="P126" s="218">
        <f>P127</f>
        <v>0</v>
      </c>
      <c r="Q126" s="105"/>
      <c r="R126" s="218">
        <f>R127</f>
        <v>39.988373679999995</v>
      </c>
      <c r="S126" s="105"/>
      <c r="T126" s="219">
        <f>T127</f>
        <v>5.0827999999999989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72</v>
      </c>
      <c r="AU126" s="18" t="s">
        <v>102</v>
      </c>
      <c r="BK126" s="220">
        <f>BK127</f>
        <v>0</v>
      </c>
    </row>
    <row r="127" s="12" customFormat="1" ht="25.92" customHeight="1">
      <c r="A127" s="12"/>
      <c r="B127" s="221"/>
      <c r="C127" s="222"/>
      <c r="D127" s="223" t="s">
        <v>72</v>
      </c>
      <c r="E127" s="224" t="s">
        <v>126</v>
      </c>
      <c r="F127" s="224" t="s">
        <v>127</v>
      </c>
      <c r="G127" s="222"/>
      <c r="H127" s="222"/>
      <c r="I127" s="225"/>
      <c r="J127" s="226">
        <f>BK127</f>
        <v>0</v>
      </c>
      <c r="K127" s="222"/>
      <c r="L127" s="227"/>
      <c r="M127" s="228"/>
      <c r="N127" s="229"/>
      <c r="O127" s="229"/>
      <c r="P127" s="230">
        <f>P128+P259+P300+P305+P340+P356+P501+P664+P689</f>
        <v>0</v>
      </c>
      <c r="Q127" s="229"/>
      <c r="R127" s="230">
        <f>R128+R259+R300+R305+R340+R356+R501+R664+R689</f>
        <v>39.988373679999995</v>
      </c>
      <c r="S127" s="229"/>
      <c r="T127" s="231">
        <f>T128+T259+T300+T305+T340+T356+T501+T664+T689</f>
        <v>5.0827999999999989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2" t="s">
        <v>81</v>
      </c>
      <c r="AT127" s="233" t="s">
        <v>72</v>
      </c>
      <c r="AU127" s="233" t="s">
        <v>73</v>
      </c>
      <c r="AY127" s="232" t="s">
        <v>128</v>
      </c>
      <c r="BK127" s="234">
        <f>BK128+BK259+BK300+BK305+BK340+BK356+BK501+BK664+BK689</f>
        <v>0</v>
      </c>
    </row>
    <row r="128" s="12" customFormat="1" ht="22.8" customHeight="1">
      <c r="A128" s="12"/>
      <c r="B128" s="221"/>
      <c r="C128" s="222"/>
      <c r="D128" s="223" t="s">
        <v>72</v>
      </c>
      <c r="E128" s="235" t="s">
        <v>81</v>
      </c>
      <c r="F128" s="235" t="s">
        <v>129</v>
      </c>
      <c r="G128" s="222"/>
      <c r="H128" s="222"/>
      <c r="I128" s="225"/>
      <c r="J128" s="236">
        <f>BK128</f>
        <v>0</v>
      </c>
      <c r="K128" s="222"/>
      <c r="L128" s="227"/>
      <c r="M128" s="228"/>
      <c r="N128" s="229"/>
      <c r="O128" s="229"/>
      <c r="P128" s="230">
        <f>SUM(P129:P258)</f>
        <v>0</v>
      </c>
      <c r="Q128" s="229"/>
      <c r="R128" s="230">
        <f>SUM(R129:R258)</f>
        <v>34.208671879999997</v>
      </c>
      <c r="S128" s="229"/>
      <c r="T128" s="231">
        <f>SUM(T129:T258)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2" t="s">
        <v>81</v>
      </c>
      <c r="AT128" s="233" t="s">
        <v>72</v>
      </c>
      <c r="AU128" s="233" t="s">
        <v>81</v>
      </c>
      <c r="AY128" s="232" t="s">
        <v>128</v>
      </c>
      <c r="BK128" s="234">
        <f>SUM(BK129:BK258)</f>
        <v>0</v>
      </c>
    </row>
    <row r="129" s="2" customFormat="1" ht="21.75" customHeight="1">
      <c r="A129" s="39"/>
      <c r="B129" s="40"/>
      <c r="C129" s="237" t="s">
        <v>81</v>
      </c>
      <c r="D129" s="237" t="s">
        <v>130</v>
      </c>
      <c r="E129" s="238" t="s">
        <v>652</v>
      </c>
      <c r="F129" s="239" t="s">
        <v>653</v>
      </c>
      <c r="G129" s="240" t="s">
        <v>133</v>
      </c>
      <c r="H129" s="241">
        <v>1.2</v>
      </c>
      <c r="I129" s="242"/>
      <c r="J129" s="243">
        <f>ROUND(I129*H129,2)</f>
        <v>0</v>
      </c>
      <c r="K129" s="244"/>
      <c r="L129" s="45"/>
      <c r="M129" s="245" t="s">
        <v>1</v>
      </c>
      <c r="N129" s="246" t="s">
        <v>38</v>
      </c>
      <c r="O129" s="92"/>
      <c r="P129" s="247">
        <f>O129*H129</f>
        <v>0</v>
      </c>
      <c r="Q129" s="247">
        <v>0.0086800000000000002</v>
      </c>
      <c r="R129" s="247">
        <f>Q129*H129</f>
        <v>0.010416</v>
      </c>
      <c r="S129" s="247">
        <v>0</v>
      </c>
      <c r="T129" s="24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9" t="s">
        <v>134</v>
      </c>
      <c r="AT129" s="249" t="s">
        <v>130</v>
      </c>
      <c r="AU129" s="249" t="s">
        <v>83</v>
      </c>
      <c r="AY129" s="18" t="s">
        <v>128</v>
      </c>
      <c r="BE129" s="250">
        <f>IF(N129="základní",J129,0)</f>
        <v>0</v>
      </c>
      <c r="BF129" s="250">
        <f>IF(N129="snížená",J129,0)</f>
        <v>0</v>
      </c>
      <c r="BG129" s="250">
        <f>IF(N129="zákl. přenesená",J129,0)</f>
        <v>0</v>
      </c>
      <c r="BH129" s="250">
        <f>IF(N129="sníž. přenesená",J129,0)</f>
        <v>0</v>
      </c>
      <c r="BI129" s="250">
        <f>IF(N129="nulová",J129,0)</f>
        <v>0</v>
      </c>
      <c r="BJ129" s="18" t="s">
        <v>81</v>
      </c>
      <c r="BK129" s="250">
        <f>ROUND(I129*H129,2)</f>
        <v>0</v>
      </c>
      <c r="BL129" s="18" t="s">
        <v>134</v>
      </c>
      <c r="BM129" s="249" t="s">
        <v>654</v>
      </c>
    </row>
    <row r="130" s="13" customFormat="1">
      <c r="A130" s="13"/>
      <c r="B130" s="251"/>
      <c r="C130" s="252"/>
      <c r="D130" s="253" t="s">
        <v>136</v>
      </c>
      <c r="E130" s="254" t="s">
        <v>1</v>
      </c>
      <c r="F130" s="255" t="s">
        <v>154</v>
      </c>
      <c r="G130" s="252"/>
      <c r="H130" s="254" t="s">
        <v>1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1" t="s">
        <v>136</v>
      </c>
      <c r="AU130" s="261" t="s">
        <v>83</v>
      </c>
      <c r="AV130" s="13" t="s">
        <v>81</v>
      </c>
      <c r="AW130" s="13" t="s">
        <v>30</v>
      </c>
      <c r="AX130" s="13" t="s">
        <v>73</v>
      </c>
      <c r="AY130" s="261" t="s">
        <v>128</v>
      </c>
    </row>
    <row r="131" s="14" customFormat="1">
      <c r="A131" s="14"/>
      <c r="B131" s="262"/>
      <c r="C131" s="263"/>
      <c r="D131" s="253" t="s">
        <v>136</v>
      </c>
      <c r="E131" s="264" t="s">
        <v>1</v>
      </c>
      <c r="F131" s="265" t="s">
        <v>138</v>
      </c>
      <c r="G131" s="263"/>
      <c r="H131" s="266">
        <v>1.2</v>
      </c>
      <c r="I131" s="267"/>
      <c r="J131" s="263"/>
      <c r="K131" s="263"/>
      <c r="L131" s="268"/>
      <c r="M131" s="269"/>
      <c r="N131" s="270"/>
      <c r="O131" s="270"/>
      <c r="P131" s="270"/>
      <c r="Q131" s="270"/>
      <c r="R131" s="270"/>
      <c r="S131" s="270"/>
      <c r="T131" s="27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2" t="s">
        <v>136</v>
      </c>
      <c r="AU131" s="272" t="s">
        <v>83</v>
      </c>
      <c r="AV131" s="14" t="s">
        <v>83</v>
      </c>
      <c r="AW131" s="14" t="s">
        <v>30</v>
      </c>
      <c r="AX131" s="14" t="s">
        <v>81</v>
      </c>
      <c r="AY131" s="272" t="s">
        <v>128</v>
      </c>
    </row>
    <row r="132" s="2" customFormat="1" ht="21.75" customHeight="1">
      <c r="A132" s="39"/>
      <c r="B132" s="40"/>
      <c r="C132" s="237" t="s">
        <v>83</v>
      </c>
      <c r="D132" s="237" t="s">
        <v>130</v>
      </c>
      <c r="E132" s="238" t="s">
        <v>144</v>
      </c>
      <c r="F132" s="239" t="s">
        <v>145</v>
      </c>
      <c r="G132" s="240" t="s">
        <v>133</v>
      </c>
      <c r="H132" s="241">
        <v>2.3999999999999999</v>
      </c>
      <c r="I132" s="242"/>
      <c r="J132" s="243">
        <f>ROUND(I132*H132,2)</f>
        <v>0</v>
      </c>
      <c r="K132" s="244"/>
      <c r="L132" s="45"/>
      <c r="M132" s="245" t="s">
        <v>1</v>
      </c>
      <c r="N132" s="246" t="s">
        <v>38</v>
      </c>
      <c r="O132" s="92"/>
      <c r="P132" s="247">
        <f>O132*H132</f>
        <v>0</v>
      </c>
      <c r="Q132" s="247">
        <v>0.036900000000000002</v>
      </c>
      <c r="R132" s="247">
        <f>Q132*H132</f>
        <v>0.08856</v>
      </c>
      <c r="S132" s="247">
        <v>0</v>
      </c>
      <c r="T132" s="24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9" t="s">
        <v>134</v>
      </c>
      <c r="AT132" s="249" t="s">
        <v>130</v>
      </c>
      <c r="AU132" s="249" t="s">
        <v>83</v>
      </c>
      <c r="AY132" s="18" t="s">
        <v>128</v>
      </c>
      <c r="BE132" s="250">
        <f>IF(N132="základní",J132,0)</f>
        <v>0</v>
      </c>
      <c r="BF132" s="250">
        <f>IF(N132="snížená",J132,0)</f>
        <v>0</v>
      </c>
      <c r="BG132" s="250">
        <f>IF(N132="zákl. přenesená",J132,0)</f>
        <v>0</v>
      </c>
      <c r="BH132" s="250">
        <f>IF(N132="sníž. přenesená",J132,0)</f>
        <v>0</v>
      </c>
      <c r="BI132" s="250">
        <f>IF(N132="nulová",J132,0)</f>
        <v>0</v>
      </c>
      <c r="BJ132" s="18" t="s">
        <v>81</v>
      </c>
      <c r="BK132" s="250">
        <f>ROUND(I132*H132,2)</f>
        <v>0</v>
      </c>
      <c r="BL132" s="18" t="s">
        <v>134</v>
      </c>
      <c r="BM132" s="249" t="s">
        <v>655</v>
      </c>
    </row>
    <row r="133" s="13" customFormat="1">
      <c r="A133" s="13"/>
      <c r="B133" s="251"/>
      <c r="C133" s="252"/>
      <c r="D133" s="253" t="s">
        <v>136</v>
      </c>
      <c r="E133" s="254" t="s">
        <v>1</v>
      </c>
      <c r="F133" s="255" t="s">
        <v>147</v>
      </c>
      <c r="G133" s="252"/>
      <c r="H133" s="254" t="s">
        <v>1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1" t="s">
        <v>136</v>
      </c>
      <c r="AU133" s="261" t="s">
        <v>83</v>
      </c>
      <c r="AV133" s="13" t="s">
        <v>81</v>
      </c>
      <c r="AW133" s="13" t="s">
        <v>30</v>
      </c>
      <c r="AX133" s="13" t="s">
        <v>73</v>
      </c>
      <c r="AY133" s="261" t="s">
        <v>128</v>
      </c>
    </row>
    <row r="134" s="14" customFormat="1">
      <c r="A134" s="14"/>
      <c r="B134" s="262"/>
      <c r="C134" s="263"/>
      <c r="D134" s="253" t="s">
        <v>136</v>
      </c>
      <c r="E134" s="264" t="s">
        <v>1</v>
      </c>
      <c r="F134" s="265" t="s">
        <v>656</v>
      </c>
      <c r="G134" s="263"/>
      <c r="H134" s="266">
        <v>2.3999999999999999</v>
      </c>
      <c r="I134" s="267"/>
      <c r="J134" s="263"/>
      <c r="K134" s="263"/>
      <c r="L134" s="268"/>
      <c r="M134" s="269"/>
      <c r="N134" s="270"/>
      <c r="O134" s="270"/>
      <c r="P134" s="270"/>
      <c r="Q134" s="270"/>
      <c r="R134" s="270"/>
      <c r="S134" s="270"/>
      <c r="T134" s="27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2" t="s">
        <v>136</v>
      </c>
      <c r="AU134" s="272" t="s">
        <v>83</v>
      </c>
      <c r="AV134" s="14" t="s">
        <v>83</v>
      </c>
      <c r="AW134" s="14" t="s">
        <v>30</v>
      </c>
      <c r="AX134" s="14" t="s">
        <v>81</v>
      </c>
      <c r="AY134" s="272" t="s">
        <v>128</v>
      </c>
    </row>
    <row r="135" s="2" customFormat="1" ht="21.75" customHeight="1">
      <c r="A135" s="39"/>
      <c r="B135" s="40"/>
      <c r="C135" s="237" t="s">
        <v>143</v>
      </c>
      <c r="D135" s="237" t="s">
        <v>130</v>
      </c>
      <c r="E135" s="238" t="s">
        <v>149</v>
      </c>
      <c r="F135" s="239" t="s">
        <v>150</v>
      </c>
      <c r="G135" s="240" t="s">
        <v>151</v>
      </c>
      <c r="H135" s="241">
        <v>127.92</v>
      </c>
      <c r="I135" s="242"/>
      <c r="J135" s="243">
        <f>ROUND(I135*H135,2)</f>
        <v>0</v>
      </c>
      <c r="K135" s="244"/>
      <c r="L135" s="45"/>
      <c r="M135" s="245" t="s">
        <v>1</v>
      </c>
      <c r="N135" s="246" t="s">
        <v>38</v>
      </c>
      <c r="O135" s="92"/>
      <c r="P135" s="247">
        <f>O135*H135</f>
        <v>0</v>
      </c>
      <c r="Q135" s="247">
        <v>0</v>
      </c>
      <c r="R135" s="247">
        <f>Q135*H135</f>
        <v>0</v>
      </c>
      <c r="S135" s="247">
        <v>0</v>
      </c>
      <c r="T135" s="24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9" t="s">
        <v>134</v>
      </c>
      <c r="AT135" s="249" t="s">
        <v>130</v>
      </c>
      <c r="AU135" s="249" t="s">
        <v>83</v>
      </c>
      <c r="AY135" s="18" t="s">
        <v>128</v>
      </c>
      <c r="BE135" s="250">
        <f>IF(N135="základní",J135,0)</f>
        <v>0</v>
      </c>
      <c r="BF135" s="250">
        <f>IF(N135="snížená",J135,0)</f>
        <v>0</v>
      </c>
      <c r="BG135" s="250">
        <f>IF(N135="zákl. přenesená",J135,0)</f>
        <v>0</v>
      </c>
      <c r="BH135" s="250">
        <f>IF(N135="sníž. přenesená",J135,0)</f>
        <v>0</v>
      </c>
      <c r="BI135" s="250">
        <f>IF(N135="nulová",J135,0)</f>
        <v>0</v>
      </c>
      <c r="BJ135" s="18" t="s">
        <v>81</v>
      </c>
      <c r="BK135" s="250">
        <f>ROUND(I135*H135,2)</f>
        <v>0</v>
      </c>
      <c r="BL135" s="18" t="s">
        <v>134</v>
      </c>
      <c r="BM135" s="249" t="s">
        <v>657</v>
      </c>
    </row>
    <row r="136" s="13" customFormat="1">
      <c r="A136" s="13"/>
      <c r="B136" s="251"/>
      <c r="C136" s="252"/>
      <c r="D136" s="253" t="s">
        <v>136</v>
      </c>
      <c r="E136" s="254" t="s">
        <v>1</v>
      </c>
      <c r="F136" s="255" t="s">
        <v>153</v>
      </c>
      <c r="G136" s="252"/>
      <c r="H136" s="254" t="s">
        <v>1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1" t="s">
        <v>136</v>
      </c>
      <c r="AU136" s="261" t="s">
        <v>83</v>
      </c>
      <c r="AV136" s="13" t="s">
        <v>81</v>
      </c>
      <c r="AW136" s="13" t="s">
        <v>30</v>
      </c>
      <c r="AX136" s="13" t="s">
        <v>73</v>
      </c>
      <c r="AY136" s="261" t="s">
        <v>128</v>
      </c>
    </row>
    <row r="137" s="13" customFormat="1">
      <c r="A137" s="13"/>
      <c r="B137" s="251"/>
      <c r="C137" s="252"/>
      <c r="D137" s="253" t="s">
        <v>136</v>
      </c>
      <c r="E137" s="254" t="s">
        <v>1</v>
      </c>
      <c r="F137" s="255" t="s">
        <v>658</v>
      </c>
      <c r="G137" s="252"/>
      <c r="H137" s="254" t="s">
        <v>1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1" t="s">
        <v>136</v>
      </c>
      <c r="AU137" s="261" t="s">
        <v>83</v>
      </c>
      <c r="AV137" s="13" t="s">
        <v>81</v>
      </c>
      <c r="AW137" s="13" t="s">
        <v>30</v>
      </c>
      <c r="AX137" s="13" t="s">
        <v>73</v>
      </c>
      <c r="AY137" s="261" t="s">
        <v>128</v>
      </c>
    </row>
    <row r="138" s="13" customFormat="1">
      <c r="A138" s="13"/>
      <c r="B138" s="251"/>
      <c r="C138" s="252"/>
      <c r="D138" s="253" t="s">
        <v>136</v>
      </c>
      <c r="E138" s="254" t="s">
        <v>1</v>
      </c>
      <c r="F138" s="255" t="s">
        <v>155</v>
      </c>
      <c r="G138" s="252"/>
      <c r="H138" s="254" t="s">
        <v>1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1" t="s">
        <v>136</v>
      </c>
      <c r="AU138" s="261" t="s">
        <v>83</v>
      </c>
      <c r="AV138" s="13" t="s">
        <v>81</v>
      </c>
      <c r="AW138" s="13" t="s">
        <v>30</v>
      </c>
      <c r="AX138" s="13" t="s">
        <v>73</v>
      </c>
      <c r="AY138" s="261" t="s">
        <v>128</v>
      </c>
    </row>
    <row r="139" s="14" customFormat="1">
      <c r="A139" s="14"/>
      <c r="B139" s="262"/>
      <c r="C139" s="263"/>
      <c r="D139" s="253" t="s">
        <v>136</v>
      </c>
      <c r="E139" s="264" t="s">
        <v>1</v>
      </c>
      <c r="F139" s="265" t="s">
        <v>659</v>
      </c>
      <c r="G139" s="263"/>
      <c r="H139" s="266">
        <v>99.599999999999994</v>
      </c>
      <c r="I139" s="267"/>
      <c r="J139" s="263"/>
      <c r="K139" s="263"/>
      <c r="L139" s="268"/>
      <c r="M139" s="269"/>
      <c r="N139" s="270"/>
      <c r="O139" s="270"/>
      <c r="P139" s="270"/>
      <c r="Q139" s="270"/>
      <c r="R139" s="270"/>
      <c r="S139" s="270"/>
      <c r="T139" s="27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2" t="s">
        <v>136</v>
      </c>
      <c r="AU139" s="272" t="s">
        <v>83</v>
      </c>
      <c r="AV139" s="14" t="s">
        <v>83</v>
      </c>
      <c r="AW139" s="14" t="s">
        <v>30</v>
      </c>
      <c r="AX139" s="14" t="s">
        <v>73</v>
      </c>
      <c r="AY139" s="272" t="s">
        <v>128</v>
      </c>
    </row>
    <row r="140" s="14" customFormat="1">
      <c r="A140" s="14"/>
      <c r="B140" s="262"/>
      <c r="C140" s="263"/>
      <c r="D140" s="253" t="s">
        <v>136</v>
      </c>
      <c r="E140" s="264" t="s">
        <v>1</v>
      </c>
      <c r="F140" s="265" t="s">
        <v>660</v>
      </c>
      <c r="G140" s="263"/>
      <c r="H140" s="266">
        <v>28.32</v>
      </c>
      <c r="I140" s="267"/>
      <c r="J140" s="263"/>
      <c r="K140" s="263"/>
      <c r="L140" s="268"/>
      <c r="M140" s="269"/>
      <c r="N140" s="270"/>
      <c r="O140" s="270"/>
      <c r="P140" s="270"/>
      <c r="Q140" s="270"/>
      <c r="R140" s="270"/>
      <c r="S140" s="270"/>
      <c r="T140" s="27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2" t="s">
        <v>136</v>
      </c>
      <c r="AU140" s="272" t="s">
        <v>83</v>
      </c>
      <c r="AV140" s="14" t="s">
        <v>83</v>
      </c>
      <c r="AW140" s="14" t="s">
        <v>30</v>
      </c>
      <c r="AX140" s="14" t="s">
        <v>73</v>
      </c>
      <c r="AY140" s="272" t="s">
        <v>128</v>
      </c>
    </row>
    <row r="141" s="15" customFormat="1">
      <c r="A141" s="15"/>
      <c r="B141" s="273"/>
      <c r="C141" s="274"/>
      <c r="D141" s="253" t="s">
        <v>136</v>
      </c>
      <c r="E141" s="275" t="s">
        <v>1</v>
      </c>
      <c r="F141" s="276" t="s">
        <v>176</v>
      </c>
      <c r="G141" s="274"/>
      <c r="H141" s="277">
        <v>127.91999999999999</v>
      </c>
      <c r="I141" s="278"/>
      <c r="J141" s="274"/>
      <c r="K141" s="274"/>
      <c r="L141" s="279"/>
      <c r="M141" s="280"/>
      <c r="N141" s="281"/>
      <c r="O141" s="281"/>
      <c r="P141" s="281"/>
      <c r="Q141" s="281"/>
      <c r="R141" s="281"/>
      <c r="S141" s="281"/>
      <c r="T141" s="28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3" t="s">
        <v>136</v>
      </c>
      <c r="AU141" s="283" t="s">
        <v>83</v>
      </c>
      <c r="AV141" s="15" t="s">
        <v>134</v>
      </c>
      <c r="AW141" s="15" t="s">
        <v>30</v>
      </c>
      <c r="AX141" s="15" t="s">
        <v>81</v>
      </c>
      <c r="AY141" s="283" t="s">
        <v>128</v>
      </c>
    </row>
    <row r="142" s="2" customFormat="1" ht="21.75" customHeight="1">
      <c r="A142" s="39"/>
      <c r="B142" s="40"/>
      <c r="C142" s="237" t="s">
        <v>134</v>
      </c>
      <c r="D142" s="237" t="s">
        <v>130</v>
      </c>
      <c r="E142" s="238" t="s">
        <v>158</v>
      </c>
      <c r="F142" s="239" t="s">
        <v>159</v>
      </c>
      <c r="G142" s="240" t="s">
        <v>160</v>
      </c>
      <c r="H142" s="241">
        <v>19.905000000000001</v>
      </c>
      <c r="I142" s="242"/>
      <c r="J142" s="243">
        <f>ROUND(I142*H142,2)</f>
        <v>0</v>
      </c>
      <c r="K142" s="244"/>
      <c r="L142" s="45"/>
      <c r="M142" s="245" t="s">
        <v>1</v>
      </c>
      <c r="N142" s="246" t="s">
        <v>38</v>
      </c>
      <c r="O142" s="92"/>
      <c r="P142" s="247">
        <f>O142*H142</f>
        <v>0</v>
      </c>
      <c r="Q142" s="247">
        <v>0</v>
      </c>
      <c r="R142" s="247">
        <f>Q142*H142</f>
        <v>0</v>
      </c>
      <c r="S142" s="247">
        <v>0</v>
      </c>
      <c r="T142" s="24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9" t="s">
        <v>134</v>
      </c>
      <c r="AT142" s="249" t="s">
        <v>130</v>
      </c>
      <c r="AU142" s="249" t="s">
        <v>83</v>
      </c>
      <c r="AY142" s="18" t="s">
        <v>128</v>
      </c>
      <c r="BE142" s="250">
        <f>IF(N142="základní",J142,0)</f>
        <v>0</v>
      </c>
      <c r="BF142" s="250">
        <f>IF(N142="snížená",J142,0)</f>
        <v>0</v>
      </c>
      <c r="BG142" s="250">
        <f>IF(N142="zákl. přenesená",J142,0)</f>
        <v>0</v>
      </c>
      <c r="BH142" s="250">
        <f>IF(N142="sníž. přenesená",J142,0)</f>
        <v>0</v>
      </c>
      <c r="BI142" s="250">
        <f>IF(N142="nulová",J142,0)</f>
        <v>0</v>
      </c>
      <c r="BJ142" s="18" t="s">
        <v>81</v>
      </c>
      <c r="BK142" s="250">
        <f>ROUND(I142*H142,2)</f>
        <v>0</v>
      </c>
      <c r="BL142" s="18" t="s">
        <v>134</v>
      </c>
      <c r="BM142" s="249" t="s">
        <v>661</v>
      </c>
    </row>
    <row r="143" s="13" customFormat="1">
      <c r="A143" s="13"/>
      <c r="B143" s="251"/>
      <c r="C143" s="252"/>
      <c r="D143" s="253" t="s">
        <v>136</v>
      </c>
      <c r="E143" s="254" t="s">
        <v>1</v>
      </c>
      <c r="F143" s="255" t="s">
        <v>162</v>
      </c>
      <c r="G143" s="252"/>
      <c r="H143" s="254" t="s">
        <v>1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1" t="s">
        <v>136</v>
      </c>
      <c r="AU143" s="261" t="s">
        <v>83</v>
      </c>
      <c r="AV143" s="13" t="s">
        <v>81</v>
      </c>
      <c r="AW143" s="13" t="s">
        <v>30</v>
      </c>
      <c r="AX143" s="13" t="s">
        <v>73</v>
      </c>
      <c r="AY143" s="261" t="s">
        <v>128</v>
      </c>
    </row>
    <row r="144" s="13" customFormat="1">
      <c r="A144" s="13"/>
      <c r="B144" s="251"/>
      <c r="C144" s="252"/>
      <c r="D144" s="253" t="s">
        <v>136</v>
      </c>
      <c r="E144" s="254" t="s">
        <v>1</v>
      </c>
      <c r="F144" s="255" t="s">
        <v>163</v>
      </c>
      <c r="G144" s="252"/>
      <c r="H144" s="254" t="s">
        <v>1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136</v>
      </c>
      <c r="AU144" s="261" t="s">
        <v>83</v>
      </c>
      <c r="AV144" s="13" t="s">
        <v>81</v>
      </c>
      <c r="AW144" s="13" t="s">
        <v>30</v>
      </c>
      <c r="AX144" s="13" t="s">
        <v>73</v>
      </c>
      <c r="AY144" s="261" t="s">
        <v>128</v>
      </c>
    </row>
    <row r="145" s="13" customFormat="1">
      <c r="A145" s="13"/>
      <c r="B145" s="251"/>
      <c r="C145" s="252"/>
      <c r="D145" s="253" t="s">
        <v>136</v>
      </c>
      <c r="E145" s="254" t="s">
        <v>1</v>
      </c>
      <c r="F145" s="255" t="s">
        <v>662</v>
      </c>
      <c r="G145" s="252"/>
      <c r="H145" s="254" t="s">
        <v>1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136</v>
      </c>
      <c r="AU145" s="261" t="s">
        <v>83</v>
      </c>
      <c r="AV145" s="13" t="s">
        <v>81</v>
      </c>
      <c r="AW145" s="13" t="s">
        <v>30</v>
      </c>
      <c r="AX145" s="13" t="s">
        <v>73</v>
      </c>
      <c r="AY145" s="261" t="s">
        <v>128</v>
      </c>
    </row>
    <row r="146" s="13" customFormat="1">
      <c r="A146" s="13"/>
      <c r="B146" s="251"/>
      <c r="C146" s="252"/>
      <c r="D146" s="253" t="s">
        <v>136</v>
      </c>
      <c r="E146" s="254" t="s">
        <v>1</v>
      </c>
      <c r="F146" s="255" t="s">
        <v>165</v>
      </c>
      <c r="G146" s="252"/>
      <c r="H146" s="254" t="s">
        <v>1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136</v>
      </c>
      <c r="AU146" s="261" t="s">
        <v>83</v>
      </c>
      <c r="AV146" s="13" t="s">
        <v>81</v>
      </c>
      <c r="AW146" s="13" t="s">
        <v>30</v>
      </c>
      <c r="AX146" s="13" t="s">
        <v>73</v>
      </c>
      <c r="AY146" s="261" t="s">
        <v>128</v>
      </c>
    </row>
    <row r="147" s="14" customFormat="1">
      <c r="A147" s="14"/>
      <c r="B147" s="262"/>
      <c r="C147" s="263"/>
      <c r="D147" s="253" t="s">
        <v>136</v>
      </c>
      <c r="E147" s="264" t="s">
        <v>1</v>
      </c>
      <c r="F147" s="265" t="s">
        <v>663</v>
      </c>
      <c r="G147" s="263"/>
      <c r="H147" s="266">
        <v>19.905000000000001</v>
      </c>
      <c r="I147" s="267"/>
      <c r="J147" s="263"/>
      <c r="K147" s="263"/>
      <c r="L147" s="268"/>
      <c r="M147" s="269"/>
      <c r="N147" s="270"/>
      <c r="O147" s="270"/>
      <c r="P147" s="270"/>
      <c r="Q147" s="270"/>
      <c r="R147" s="270"/>
      <c r="S147" s="270"/>
      <c r="T147" s="27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2" t="s">
        <v>136</v>
      </c>
      <c r="AU147" s="272" t="s">
        <v>83</v>
      </c>
      <c r="AV147" s="14" t="s">
        <v>83</v>
      </c>
      <c r="AW147" s="14" t="s">
        <v>30</v>
      </c>
      <c r="AX147" s="14" t="s">
        <v>81</v>
      </c>
      <c r="AY147" s="272" t="s">
        <v>128</v>
      </c>
    </row>
    <row r="148" s="2" customFormat="1" ht="21.75" customHeight="1">
      <c r="A148" s="39"/>
      <c r="B148" s="40"/>
      <c r="C148" s="237" t="s">
        <v>157</v>
      </c>
      <c r="D148" s="237" t="s">
        <v>130</v>
      </c>
      <c r="E148" s="238" t="s">
        <v>664</v>
      </c>
      <c r="F148" s="239" t="s">
        <v>665</v>
      </c>
      <c r="G148" s="240" t="s">
        <v>160</v>
      </c>
      <c r="H148" s="241">
        <v>199.048</v>
      </c>
      <c r="I148" s="242"/>
      <c r="J148" s="243">
        <f>ROUND(I148*H148,2)</f>
        <v>0</v>
      </c>
      <c r="K148" s="244"/>
      <c r="L148" s="45"/>
      <c r="M148" s="245" t="s">
        <v>1</v>
      </c>
      <c r="N148" s="246" t="s">
        <v>38</v>
      </c>
      <c r="O148" s="92"/>
      <c r="P148" s="247">
        <f>O148*H148</f>
        <v>0</v>
      </c>
      <c r="Q148" s="247">
        <v>0</v>
      </c>
      <c r="R148" s="247">
        <f>Q148*H148</f>
        <v>0</v>
      </c>
      <c r="S148" s="247">
        <v>0</v>
      </c>
      <c r="T148" s="24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9" t="s">
        <v>134</v>
      </c>
      <c r="AT148" s="249" t="s">
        <v>130</v>
      </c>
      <c r="AU148" s="249" t="s">
        <v>83</v>
      </c>
      <c r="AY148" s="18" t="s">
        <v>128</v>
      </c>
      <c r="BE148" s="250">
        <f>IF(N148="základní",J148,0)</f>
        <v>0</v>
      </c>
      <c r="BF148" s="250">
        <f>IF(N148="snížená",J148,0)</f>
        <v>0</v>
      </c>
      <c r="BG148" s="250">
        <f>IF(N148="zákl. přenesená",J148,0)</f>
        <v>0</v>
      </c>
      <c r="BH148" s="250">
        <f>IF(N148="sníž. přenesená",J148,0)</f>
        <v>0</v>
      </c>
      <c r="BI148" s="250">
        <f>IF(N148="nulová",J148,0)</f>
        <v>0</v>
      </c>
      <c r="BJ148" s="18" t="s">
        <v>81</v>
      </c>
      <c r="BK148" s="250">
        <f>ROUND(I148*H148,2)</f>
        <v>0</v>
      </c>
      <c r="BL148" s="18" t="s">
        <v>134</v>
      </c>
      <c r="BM148" s="249" t="s">
        <v>666</v>
      </c>
    </row>
    <row r="149" s="13" customFormat="1">
      <c r="A149" s="13"/>
      <c r="B149" s="251"/>
      <c r="C149" s="252"/>
      <c r="D149" s="253" t="s">
        <v>136</v>
      </c>
      <c r="E149" s="254" t="s">
        <v>1</v>
      </c>
      <c r="F149" s="255" t="s">
        <v>153</v>
      </c>
      <c r="G149" s="252"/>
      <c r="H149" s="254" t="s">
        <v>1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136</v>
      </c>
      <c r="AU149" s="261" t="s">
        <v>83</v>
      </c>
      <c r="AV149" s="13" t="s">
        <v>81</v>
      </c>
      <c r="AW149" s="13" t="s">
        <v>30</v>
      </c>
      <c r="AX149" s="13" t="s">
        <v>73</v>
      </c>
      <c r="AY149" s="261" t="s">
        <v>128</v>
      </c>
    </row>
    <row r="150" s="13" customFormat="1">
      <c r="A150" s="13"/>
      <c r="B150" s="251"/>
      <c r="C150" s="252"/>
      <c r="D150" s="253" t="s">
        <v>136</v>
      </c>
      <c r="E150" s="254" t="s">
        <v>1</v>
      </c>
      <c r="F150" s="255" t="s">
        <v>658</v>
      </c>
      <c r="G150" s="252"/>
      <c r="H150" s="254" t="s">
        <v>1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1" t="s">
        <v>136</v>
      </c>
      <c r="AU150" s="261" t="s">
        <v>83</v>
      </c>
      <c r="AV150" s="13" t="s">
        <v>81</v>
      </c>
      <c r="AW150" s="13" t="s">
        <v>30</v>
      </c>
      <c r="AX150" s="13" t="s">
        <v>73</v>
      </c>
      <c r="AY150" s="261" t="s">
        <v>128</v>
      </c>
    </row>
    <row r="151" s="13" customFormat="1">
      <c r="A151" s="13"/>
      <c r="B151" s="251"/>
      <c r="C151" s="252"/>
      <c r="D151" s="253" t="s">
        <v>136</v>
      </c>
      <c r="E151" s="254" t="s">
        <v>1</v>
      </c>
      <c r="F151" s="255" t="s">
        <v>667</v>
      </c>
      <c r="G151" s="252"/>
      <c r="H151" s="254" t="s">
        <v>1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1" t="s">
        <v>136</v>
      </c>
      <c r="AU151" s="261" t="s">
        <v>83</v>
      </c>
      <c r="AV151" s="13" t="s">
        <v>81</v>
      </c>
      <c r="AW151" s="13" t="s">
        <v>30</v>
      </c>
      <c r="AX151" s="13" t="s">
        <v>73</v>
      </c>
      <c r="AY151" s="261" t="s">
        <v>128</v>
      </c>
    </row>
    <row r="152" s="14" customFormat="1">
      <c r="A152" s="14"/>
      <c r="B152" s="262"/>
      <c r="C152" s="263"/>
      <c r="D152" s="253" t="s">
        <v>136</v>
      </c>
      <c r="E152" s="264" t="s">
        <v>1</v>
      </c>
      <c r="F152" s="265" t="s">
        <v>668</v>
      </c>
      <c r="G152" s="263"/>
      <c r="H152" s="266">
        <v>2.1059999999999999</v>
      </c>
      <c r="I152" s="267"/>
      <c r="J152" s="263"/>
      <c r="K152" s="263"/>
      <c r="L152" s="268"/>
      <c r="M152" s="269"/>
      <c r="N152" s="270"/>
      <c r="O152" s="270"/>
      <c r="P152" s="270"/>
      <c r="Q152" s="270"/>
      <c r="R152" s="270"/>
      <c r="S152" s="270"/>
      <c r="T152" s="27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2" t="s">
        <v>136</v>
      </c>
      <c r="AU152" s="272" t="s">
        <v>83</v>
      </c>
      <c r="AV152" s="14" t="s">
        <v>83</v>
      </c>
      <c r="AW152" s="14" t="s">
        <v>30</v>
      </c>
      <c r="AX152" s="14" t="s">
        <v>73</v>
      </c>
      <c r="AY152" s="272" t="s">
        <v>128</v>
      </c>
    </row>
    <row r="153" s="14" customFormat="1">
      <c r="A153" s="14"/>
      <c r="B153" s="262"/>
      <c r="C153" s="263"/>
      <c r="D153" s="253" t="s">
        <v>136</v>
      </c>
      <c r="E153" s="264" t="s">
        <v>1</v>
      </c>
      <c r="F153" s="265" t="s">
        <v>669</v>
      </c>
      <c r="G153" s="263"/>
      <c r="H153" s="266">
        <v>4.4349999999999996</v>
      </c>
      <c r="I153" s="267"/>
      <c r="J153" s="263"/>
      <c r="K153" s="263"/>
      <c r="L153" s="268"/>
      <c r="M153" s="269"/>
      <c r="N153" s="270"/>
      <c r="O153" s="270"/>
      <c r="P153" s="270"/>
      <c r="Q153" s="270"/>
      <c r="R153" s="270"/>
      <c r="S153" s="270"/>
      <c r="T153" s="27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2" t="s">
        <v>136</v>
      </c>
      <c r="AU153" s="272" t="s">
        <v>83</v>
      </c>
      <c r="AV153" s="14" t="s">
        <v>83</v>
      </c>
      <c r="AW153" s="14" t="s">
        <v>30</v>
      </c>
      <c r="AX153" s="14" t="s">
        <v>73</v>
      </c>
      <c r="AY153" s="272" t="s">
        <v>128</v>
      </c>
    </row>
    <row r="154" s="16" customFormat="1">
      <c r="A154" s="16"/>
      <c r="B154" s="284"/>
      <c r="C154" s="285"/>
      <c r="D154" s="253" t="s">
        <v>136</v>
      </c>
      <c r="E154" s="286" t="s">
        <v>1</v>
      </c>
      <c r="F154" s="287" t="s">
        <v>215</v>
      </c>
      <c r="G154" s="285"/>
      <c r="H154" s="288">
        <v>6.5409999999999995</v>
      </c>
      <c r="I154" s="289"/>
      <c r="J154" s="285"/>
      <c r="K154" s="285"/>
      <c r="L154" s="290"/>
      <c r="M154" s="291"/>
      <c r="N154" s="292"/>
      <c r="O154" s="292"/>
      <c r="P154" s="292"/>
      <c r="Q154" s="292"/>
      <c r="R154" s="292"/>
      <c r="S154" s="292"/>
      <c r="T154" s="293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94" t="s">
        <v>136</v>
      </c>
      <c r="AU154" s="294" t="s">
        <v>83</v>
      </c>
      <c r="AV154" s="16" t="s">
        <v>143</v>
      </c>
      <c r="AW154" s="16" t="s">
        <v>30</v>
      </c>
      <c r="AX154" s="16" t="s">
        <v>73</v>
      </c>
      <c r="AY154" s="294" t="s">
        <v>128</v>
      </c>
    </row>
    <row r="155" s="13" customFormat="1">
      <c r="A155" s="13"/>
      <c r="B155" s="251"/>
      <c r="C155" s="252"/>
      <c r="D155" s="253" t="s">
        <v>136</v>
      </c>
      <c r="E155" s="254" t="s">
        <v>1</v>
      </c>
      <c r="F155" s="255" t="s">
        <v>155</v>
      </c>
      <c r="G155" s="252"/>
      <c r="H155" s="254" t="s">
        <v>1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136</v>
      </c>
      <c r="AU155" s="261" t="s">
        <v>83</v>
      </c>
      <c r="AV155" s="13" t="s">
        <v>81</v>
      </c>
      <c r="AW155" s="13" t="s">
        <v>30</v>
      </c>
      <c r="AX155" s="13" t="s">
        <v>73</v>
      </c>
      <c r="AY155" s="261" t="s">
        <v>128</v>
      </c>
    </row>
    <row r="156" s="14" customFormat="1">
      <c r="A156" s="14"/>
      <c r="B156" s="262"/>
      <c r="C156" s="263"/>
      <c r="D156" s="253" t="s">
        <v>136</v>
      </c>
      <c r="E156" s="264" t="s">
        <v>1</v>
      </c>
      <c r="F156" s="265" t="s">
        <v>670</v>
      </c>
      <c r="G156" s="263"/>
      <c r="H156" s="266">
        <v>146.446</v>
      </c>
      <c r="I156" s="267"/>
      <c r="J156" s="263"/>
      <c r="K156" s="263"/>
      <c r="L156" s="268"/>
      <c r="M156" s="269"/>
      <c r="N156" s="270"/>
      <c r="O156" s="270"/>
      <c r="P156" s="270"/>
      <c r="Q156" s="270"/>
      <c r="R156" s="270"/>
      <c r="S156" s="270"/>
      <c r="T156" s="27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2" t="s">
        <v>136</v>
      </c>
      <c r="AU156" s="272" t="s">
        <v>83</v>
      </c>
      <c r="AV156" s="14" t="s">
        <v>83</v>
      </c>
      <c r="AW156" s="14" t="s">
        <v>30</v>
      </c>
      <c r="AX156" s="14" t="s">
        <v>73</v>
      </c>
      <c r="AY156" s="272" t="s">
        <v>128</v>
      </c>
    </row>
    <row r="157" s="14" customFormat="1">
      <c r="A157" s="14"/>
      <c r="B157" s="262"/>
      <c r="C157" s="263"/>
      <c r="D157" s="253" t="s">
        <v>136</v>
      </c>
      <c r="E157" s="264" t="s">
        <v>1</v>
      </c>
      <c r="F157" s="265" t="s">
        <v>671</v>
      </c>
      <c r="G157" s="263"/>
      <c r="H157" s="266">
        <v>11.404999999999999</v>
      </c>
      <c r="I157" s="267"/>
      <c r="J157" s="263"/>
      <c r="K157" s="263"/>
      <c r="L157" s="268"/>
      <c r="M157" s="269"/>
      <c r="N157" s="270"/>
      <c r="O157" s="270"/>
      <c r="P157" s="270"/>
      <c r="Q157" s="270"/>
      <c r="R157" s="270"/>
      <c r="S157" s="270"/>
      <c r="T157" s="27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2" t="s">
        <v>136</v>
      </c>
      <c r="AU157" s="272" t="s">
        <v>83</v>
      </c>
      <c r="AV157" s="14" t="s">
        <v>83</v>
      </c>
      <c r="AW157" s="14" t="s">
        <v>30</v>
      </c>
      <c r="AX157" s="14" t="s">
        <v>73</v>
      </c>
      <c r="AY157" s="272" t="s">
        <v>128</v>
      </c>
    </row>
    <row r="158" s="14" customFormat="1">
      <c r="A158" s="14"/>
      <c r="B158" s="262"/>
      <c r="C158" s="263"/>
      <c r="D158" s="253" t="s">
        <v>136</v>
      </c>
      <c r="E158" s="264" t="s">
        <v>1</v>
      </c>
      <c r="F158" s="265" t="s">
        <v>672</v>
      </c>
      <c r="G158" s="263"/>
      <c r="H158" s="266">
        <v>11.076000000000001</v>
      </c>
      <c r="I158" s="267"/>
      <c r="J158" s="263"/>
      <c r="K158" s="263"/>
      <c r="L158" s="268"/>
      <c r="M158" s="269"/>
      <c r="N158" s="270"/>
      <c r="O158" s="270"/>
      <c r="P158" s="270"/>
      <c r="Q158" s="270"/>
      <c r="R158" s="270"/>
      <c r="S158" s="270"/>
      <c r="T158" s="27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2" t="s">
        <v>136</v>
      </c>
      <c r="AU158" s="272" t="s">
        <v>83</v>
      </c>
      <c r="AV158" s="14" t="s">
        <v>83</v>
      </c>
      <c r="AW158" s="14" t="s">
        <v>30</v>
      </c>
      <c r="AX158" s="14" t="s">
        <v>73</v>
      </c>
      <c r="AY158" s="272" t="s">
        <v>128</v>
      </c>
    </row>
    <row r="159" s="14" customFormat="1">
      <c r="A159" s="14"/>
      <c r="B159" s="262"/>
      <c r="C159" s="263"/>
      <c r="D159" s="253" t="s">
        <v>136</v>
      </c>
      <c r="E159" s="264" t="s">
        <v>1</v>
      </c>
      <c r="F159" s="265" t="s">
        <v>673</v>
      </c>
      <c r="G159" s="263"/>
      <c r="H159" s="266">
        <v>21.814</v>
      </c>
      <c r="I159" s="267"/>
      <c r="J159" s="263"/>
      <c r="K159" s="263"/>
      <c r="L159" s="268"/>
      <c r="M159" s="269"/>
      <c r="N159" s="270"/>
      <c r="O159" s="270"/>
      <c r="P159" s="270"/>
      <c r="Q159" s="270"/>
      <c r="R159" s="270"/>
      <c r="S159" s="270"/>
      <c r="T159" s="27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2" t="s">
        <v>136</v>
      </c>
      <c r="AU159" s="272" t="s">
        <v>83</v>
      </c>
      <c r="AV159" s="14" t="s">
        <v>83</v>
      </c>
      <c r="AW159" s="14" t="s">
        <v>30</v>
      </c>
      <c r="AX159" s="14" t="s">
        <v>73</v>
      </c>
      <c r="AY159" s="272" t="s">
        <v>128</v>
      </c>
    </row>
    <row r="160" s="14" customFormat="1">
      <c r="A160" s="14"/>
      <c r="B160" s="262"/>
      <c r="C160" s="263"/>
      <c r="D160" s="253" t="s">
        <v>136</v>
      </c>
      <c r="E160" s="264" t="s">
        <v>1</v>
      </c>
      <c r="F160" s="265" t="s">
        <v>674</v>
      </c>
      <c r="G160" s="263"/>
      <c r="H160" s="266">
        <v>1.766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2" t="s">
        <v>136</v>
      </c>
      <c r="AU160" s="272" t="s">
        <v>83</v>
      </c>
      <c r="AV160" s="14" t="s">
        <v>83</v>
      </c>
      <c r="AW160" s="14" t="s">
        <v>30</v>
      </c>
      <c r="AX160" s="14" t="s">
        <v>73</v>
      </c>
      <c r="AY160" s="272" t="s">
        <v>128</v>
      </c>
    </row>
    <row r="161" s="16" customFormat="1">
      <c r="A161" s="16"/>
      <c r="B161" s="284"/>
      <c r="C161" s="285"/>
      <c r="D161" s="253" t="s">
        <v>136</v>
      </c>
      <c r="E161" s="286" t="s">
        <v>1</v>
      </c>
      <c r="F161" s="287" t="s">
        <v>215</v>
      </c>
      <c r="G161" s="285"/>
      <c r="H161" s="288">
        <v>192.50699999999998</v>
      </c>
      <c r="I161" s="289"/>
      <c r="J161" s="285"/>
      <c r="K161" s="285"/>
      <c r="L161" s="290"/>
      <c r="M161" s="291"/>
      <c r="N161" s="292"/>
      <c r="O161" s="292"/>
      <c r="P161" s="292"/>
      <c r="Q161" s="292"/>
      <c r="R161" s="292"/>
      <c r="S161" s="292"/>
      <c r="T161" s="293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94" t="s">
        <v>136</v>
      </c>
      <c r="AU161" s="294" t="s">
        <v>83</v>
      </c>
      <c r="AV161" s="16" t="s">
        <v>143</v>
      </c>
      <c r="AW161" s="16" t="s">
        <v>30</v>
      </c>
      <c r="AX161" s="16" t="s">
        <v>73</v>
      </c>
      <c r="AY161" s="294" t="s">
        <v>128</v>
      </c>
    </row>
    <row r="162" s="15" customFormat="1">
      <c r="A162" s="15"/>
      <c r="B162" s="273"/>
      <c r="C162" s="274"/>
      <c r="D162" s="253" t="s">
        <v>136</v>
      </c>
      <c r="E162" s="275" t="s">
        <v>1</v>
      </c>
      <c r="F162" s="276" t="s">
        <v>176</v>
      </c>
      <c r="G162" s="274"/>
      <c r="H162" s="277">
        <v>199.04799999999997</v>
      </c>
      <c r="I162" s="278"/>
      <c r="J162" s="274"/>
      <c r="K162" s="274"/>
      <c r="L162" s="279"/>
      <c r="M162" s="280"/>
      <c r="N162" s="281"/>
      <c r="O162" s="281"/>
      <c r="P162" s="281"/>
      <c r="Q162" s="281"/>
      <c r="R162" s="281"/>
      <c r="S162" s="281"/>
      <c r="T162" s="28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3" t="s">
        <v>136</v>
      </c>
      <c r="AU162" s="283" t="s">
        <v>83</v>
      </c>
      <c r="AV162" s="15" t="s">
        <v>134</v>
      </c>
      <c r="AW162" s="15" t="s">
        <v>30</v>
      </c>
      <c r="AX162" s="15" t="s">
        <v>81</v>
      </c>
      <c r="AY162" s="283" t="s">
        <v>128</v>
      </c>
    </row>
    <row r="163" s="2" customFormat="1" ht="16.5" customHeight="1">
      <c r="A163" s="39"/>
      <c r="B163" s="40"/>
      <c r="C163" s="237" t="s">
        <v>167</v>
      </c>
      <c r="D163" s="237" t="s">
        <v>130</v>
      </c>
      <c r="E163" s="238" t="s">
        <v>178</v>
      </c>
      <c r="F163" s="239" t="s">
        <v>179</v>
      </c>
      <c r="G163" s="240" t="s">
        <v>151</v>
      </c>
      <c r="H163" s="241">
        <v>378.786</v>
      </c>
      <c r="I163" s="242"/>
      <c r="J163" s="243">
        <f>ROUND(I163*H163,2)</f>
        <v>0</v>
      </c>
      <c r="K163" s="244"/>
      <c r="L163" s="45"/>
      <c r="M163" s="245" t="s">
        <v>1</v>
      </c>
      <c r="N163" s="246" t="s">
        <v>38</v>
      </c>
      <c r="O163" s="92"/>
      <c r="P163" s="247">
        <f>O163*H163</f>
        <v>0</v>
      </c>
      <c r="Q163" s="247">
        <v>0.00058</v>
      </c>
      <c r="R163" s="247">
        <f>Q163*H163</f>
        <v>0.21969588000000001</v>
      </c>
      <c r="S163" s="247">
        <v>0</v>
      </c>
      <c r="T163" s="24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9" t="s">
        <v>134</v>
      </c>
      <c r="AT163" s="249" t="s">
        <v>130</v>
      </c>
      <c r="AU163" s="249" t="s">
        <v>83</v>
      </c>
      <c r="AY163" s="18" t="s">
        <v>128</v>
      </c>
      <c r="BE163" s="250">
        <f>IF(N163="základní",J163,0)</f>
        <v>0</v>
      </c>
      <c r="BF163" s="250">
        <f>IF(N163="snížená",J163,0)</f>
        <v>0</v>
      </c>
      <c r="BG163" s="250">
        <f>IF(N163="zákl. přenesená",J163,0)</f>
        <v>0</v>
      </c>
      <c r="BH163" s="250">
        <f>IF(N163="sníž. přenesená",J163,0)</f>
        <v>0</v>
      </c>
      <c r="BI163" s="250">
        <f>IF(N163="nulová",J163,0)</f>
        <v>0</v>
      </c>
      <c r="BJ163" s="18" t="s">
        <v>81</v>
      </c>
      <c r="BK163" s="250">
        <f>ROUND(I163*H163,2)</f>
        <v>0</v>
      </c>
      <c r="BL163" s="18" t="s">
        <v>134</v>
      </c>
      <c r="BM163" s="249" t="s">
        <v>675</v>
      </c>
    </row>
    <row r="164" s="13" customFormat="1">
      <c r="A164" s="13"/>
      <c r="B164" s="251"/>
      <c r="C164" s="252"/>
      <c r="D164" s="253" t="s">
        <v>136</v>
      </c>
      <c r="E164" s="254" t="s">
        <v>1</v>
      </c>
      <c r="F164" s="255" t="s">
        <v>153</v>
      </c>
      <c r="G164" s="252"/>
      <c r="H164" s="254" t="s">
        <v>1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136</v>
      </c>
      <c r="AU164" s="261" t="s">
        <v>83</v>
      </c>
      <c r="AV164" s="13" t="s">
        <v>81</v>
      </c>
      <c r="AW164" s="13" t="s">
        <v>30</v>
      </c>
      <c r="AX164" s="13" t="s">
        <v>73</v>
      </c>
      <c r="AY164" s="261" t="s">
        <v>128</v>
      </c>
    </row>
    <row r="165" s="13" customFormat="1">
      <c r="A165" s="13"/>
      <c r="B165" s="251"/>
      <c r="C165" s="252"/>
      <c r="D165" s="253" t="s">
        <v>136</v>
      </c>
      <c r="E165" s="254" t="s">
        <v>1</v>
      </c>
      <c r="F165" s="255" t="s">
        <v>658</v>
      </c>
      <c r="G165" s="252"/>
      <c r="H165" s="254" t="s">
        <v>1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1" t="s">
        <v>136</v>
      </c>
      <c r="AU165" s="261" t="s">
        <v>83</v>
      </c>
      <c r="AV165" s="13" t="s">
        <v>81</v>
      </c>
      <c r="AW165" s="13" t="s">
        <v>30</v>
      </c>
      <c r="AX165" s="13" t="s">
        <v>73</v>
      </c>
      <c r="AY165" s="261" t="s">
        <v>128</v>
      </c>
    </row>
    <row r="166" s="13" customFormat="1">
      <c r="A166" s="13"/>
      <c r="B166" s="251"/>
      <c r="C166" s="252"/>
      <c r="D166" s="253" t="s">
        <v>136</v>
      </c>
      <c r="E166" s="254" t="s">
        <v>1</v>
      </c>
      <c r="F166" s="255" t="s">
        <v>667</v>
      </c>
      <c r="G166" s="252"/>
      <c r="H166" s="254" t="s">
        <v>1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1" t="s">
        <v>136</v>
      </c>
      <c r="AU166" s="261" t="s">
        <v>83</v>
      </c>
      <c r="AV166" s="13" t="s">
        <v>81</v>
      </c>
      <c r="AW166" s="13" t="s">
        <v>30</v>
      </c>
      <c r="AX166" s="13" t="s">
        <v>73</v>
      </c>
      <c r="AY166" s="261" t="s">
        <v>128</v>
      </c>
    </row>
    <row r="167" s="14" customFormat="1">
      <c r="A167" s="14"/>
      <c r="B167" s="262"/>
      <c r="C167" s="263"/>
      <c r="D167" s="253" t="s">
        <v>136</v>
      </c>
      <c r="E167" s="264" t="s">
        <v>1</v>
      </c>
      <c r="F167" s="265" t="s">
        <v>676</v>
      </c>
      <c r="G167" s="263"/>
      <c r="H167" s="266">
        <v>4.5499999999999998</v>
      </c>
      <c r="I167" s="267"/>
      <c r="J167" s="263"/>
      <c r="K167" s="263"/>
      <c r="L167" s="268"/>
      <c r="M167" s="269"/>
      <c r="N167" s="270"/>
      <c r="O167" s="270"/>
      <c r="P167" s="270"/>
      <c r="Q167" s="270"/>
      <c r="R167" s="270"/>
      <c r="S167" s="270"/>
      <c r="T167" s="27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2" t="s">
        <v>136</v>
      </c>
      <c r="AU167" s="272" t="s">
        <v>83</v>
      </c>
      <c r="AV167" s="14" t="s">
        <v>83</v>
      </c>
      <c r="AW167" s="14" t="s">
        <v>30</v>
      </c>
      <c r="AX167" s="14" t="s">
        <v>73</v>
      </c>
      <c r="AY167" s="272" t="s">
        <v>128</v>
      </c>
    </row>
    <row r="168" s="14" customFormat="1">
      <c r="A168" s="14"/>
      <c r="B168" s="262"/>
      <c r="C168" s="263"/>
      <c r="D168" s="253" t="s">
        <v>136</v>
      </c>
      <c r="E168" s="264" t="s">
        <v>1</v>
      </c>
      <c r="F168" s="265" t="s">
        <v>677</v>
      </c>
      <c r="G168" s="263"/>
      <c r="H168" s="266">
        <v>10.752000000000001</v>
      </c>
      <c r="I168" s="267"/>
      <c r="J168" s="263"/>
      <c r="K168" s="263"/>
      <c r="L168" s="268"/>
      <c r="M168" s="269"/>
      <c r="N168" s="270"/>
      <c r="O168" s="270"/>
      <c r="P168" s="270"/>
      <c r="Q168" s="270"/>
      <c r="R168" s="270"/>
      <c r="S168" s="270"/>
      <c r="T168" s="27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2" t="s">
        <v>136</v>
      </c>
      <c r="AU168" s="272" t="s">
        <v>83</v>
      </c>
      <c r="AV168" s="14" t="s">
        <v>83</v>
      </c>
      <c r="AW168" s="14" t="s">
        <v>30</v>
      </c>
      <c r="AX168" s="14" t="s">
        <v>73</v>
      </c>
      <c r="AY168" s="272" t="s">
        <v>128</v>
      </c>
    </row>
    <row r="169" s="16" customFormat="1">
      <c r="A169" s="16"/>
      <c r="B169" s="284"/>
      <c r="C169" s="285"/>
      <c r="D169" s="253" t="s">
        <v>136</v>
      </c>
      <c r="E169" s="286" t="s">
        <v>1</v>
      </c>
      <c r="F169" s="287" t="s">
        <v>215</v>
      </c>
      <c r="G169" s="285"/>
      <c r="H169" s="288">
        <v>15.302</v>
      </c>
      <c r="I169" s="289"/>
      <c r="J169" s="285"/>
      <c r="K169" s="285"/>
      <c r="L169" s="290"/>
      <c r="M169" s="291"/>
      <c r="N169" s="292"/>
      <c r="O169" s="292"/>
      <c r="P169" s="292"/>
      <c r="Q169" s="292"/>
      <c r="R169" s="292"/>
      <c r="S169" s="292"/>
      <c r="T169" s="293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94" t="s">
        <v>136</v>
      </c>
      <c r="AU169" s="294" t="s">
        <v>83</v>
      </c>
      <c r="AV169" s="16" t="s">
        <v>143</v>
      </c>
      <c r="AW169" s="16" t="s">
        <v>30</v>
      </c>
      <c r="AX169" s="16" t="s">
        <v>73</v>
      </c>
      <c r="AY169" s="294" t="s">
        <v>128</v>
      </c>
    </row>
    <row r="170" s="13" customFormat="1">
      <c r="A170" s="13"/>
      <c r="B170" s="251"/>
      <c r="C170" s="252"/>
      <c r="D170" s="253" t="s">
        <v>136</v>
      </c>
      <c r="E170" s="254" t="s">
        <v>1</v>
      </c>
      <c r="F170" s="255" t="s">
        <v>155</v>
      </c>
      <c r="G170" s="252"/>
      <c r="H170" s="254" t="s">
        <v>1</v>
      </c>
      <c r="I170" s="256"/>
      <c r="J170" s="252"/>
      <c r="K170" s="252"/>
      <c r="L170" s="257"/>
      <c r="M170" s="258"/>
      <c r="N170" s="259"/>
      <c r="O170" s="259"/>
      <c r="P170" s="259"/>
      <c r="Q170" s="259"/>
      <c r="R170" s="259"/>
      <c r="S170" s="259"/>
      <c r="T170" s="26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1" t="s">
        <v>136</v>
      </c>
      <c r="AU170" s="261" t="s">
        <v>83</v>
      </c>
      <c r="AV170" s="13" t="s">
        <v>81</v>
      </c>
      <c r="AW170" s="13" t="s">
        <v>30</v>
      </c>
      <c r="AX170" s="13" t="s">
        <v>73</v>
      </c>
      <c r="AY170" s="261" t="s">
        <v>128</v>
      </c>
    </row>
    <row r="171" s="14" customFormat="1">
      <c r="A171" s="14"/>
      <c r="B171" s="262"/>
      <c r="C171" s="263"/>
      <c r="D171" s="253" t="s">
        <v>136</v>
      </c>
      <c r="E171" s="264" t="s">
        <v>1</v>
      </c>
      <c r="F171" s="265" t="s">
        <v>678</v>
      </c>
      <c r="G171" s="263"/>
      <c r="H171" s="266">
        <v>274.39600000000002</v>
      </c>
      <c r="I171" s="267"/>
      <c r="J171" s="263"/>
      <c r="K171" s="263"/>
      <c r="L171" s="268"/>
      <c r="M171" s="269"/>
      <c r="N171" s="270"/>
      <c r="O171" s="270"/>
      <c r="P171" s="270"/>
      <c r="Q171" s="270"/>
      <c r="R171" s="270"/>
      <c r="S171" s="270"/>
      <c r="T171" s="27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2" t="s">
        <v>136</v>
      </c>
      <c r="AU171" s="272" t="s">
        <v>83</v>
      </c>
      <c r="AV171" s="14" t="s">
        <v>83</v>
      </c>
      <c r="AW171" s="14" t="s">
        <v>30</v>
      </c>
      <c r="AX171" s="14" t="s">
        <v>73</v>
      </c>
      <c r="AY171" s="272" t="s">
        <v>128</v>
      </c>
    </row>
    <row r="172" s="14" customFormat="1">
      <c r="A172" s="14"/>
      <c r="B172" s="262"/>
      <c r="C172" s="263"/>
      <c r="D172" s="253" t="s">
        <v>136</v>
      </c>
      <c r="E172" s="264" t="s">
        <v>1</v>
      </c>
      <c r="F172" s="265" t="s">
        <v>679</v>
      </c>
      <c r="G172" s="263"/>
      <c r="H172" s="266">
        <v>21.888000000000002</v>
      </c>
      <c r="I172" s="267"/>
      <c r="J172" s="263"/>
      <c r="K172" s="263"/>
      <c r="L172" s="268"/>
      <c r="M172" s="269"/>
      <c r="N172" s="270"/>
      <c r="O172" s="270"/>
      <c r="P172" s="270"/>
      <c r="Q172" s="270"/>
      <c r="R172" s="270"/>
      <c r="S172" s="270"/>
      <c r="T172" s="27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2" t="s">
        <v>136</v>
      </c>
      <c r="AU172" s="272" t="s">
        <v>83</v>
      </c>
      <c r="AV172" s="14" t="s">
        <v>83</v>
      </c>
      <c r="AW172" s="14" t="s">
        <v>30</v>
      </c>
      <c r="AX172" s="14" t="s">
        <v>73</v>
      </c>
      <c r="AY172" s="272" t="s">
        <v>128</v>
      </c>
    </row>
    <row r="173" s="14" customFormat="1">
      <c r="A173" s="14"/>
      <c r="B173" s="262"/>
      <c r="C173" s="263"/>
      <c r="D173" s="253" t="s">
        <v>136</v>
      </c>
      <c r="E173" s="264" t="s">
        <v>1</v>
      </c>
      <c r="F173" s="265" t="s">
        <v>680</v>
      </c>
      <c r="G173" s="263"/>
      <c r="H173" s="266">
        <v>21.300000000000001</v>
      </c>
      <c r="I173" s="267"/>
      <c r="J173" s="263"/>
      <c r="K173" s="263"/>
      <c r="L173" s="268"/>
      <c r="M173" s="269"/>
      <c r="N173" s="270"/>
      <c r="O173" s="270"/>
      <c r="P173" s="270"/>
      <c r="Q173" s="270"/>
      <c r="R173" s="270"/>
      <c r="S173" s="270"/>
      <c r="T173" s="27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2" t="s">
        <v>136</v>
      </c>
      <c r="AU173" s="272" t="s">
        <v>83</v>
      </c>
      <c r="AV173" s="14" t="s">
        <v>83</v>
      </c>
      <c r="AW173" s="14" t="s">
        <v>30</v>
      </c>
      <c r="AX173" s="14" t="s">
        <v>73</v>
      </c>
      <c r="AY173" s="272" t="s">
        <v>128</v>
      </c>
    </row>
    <row r="174" s="14" customFormat="1">
      <c r="A174" s="14"/>
      <c r="B174" s="262"/>
      <c r="C174" s="263"/>
      <c r="D174" s="253" t="s">
        <v>136</v>
      </c>
      <c r="E174" s="264" t="s">
        <v>1</v>
      </c>
      <c r="F174" s="265" t="s">
        <v>681</v>
      </c>
      <c r="G174" s="263"/>
      <c r="H174" s="266">
        <v>42.316000000000002</v>
      </c>
      <c r="I174" s="267"/>
      <c r="J174" s="263"/>
      <c r="K174" s="263"/>
      <c r="L174" s="268"/>
      <c r="M174" s="269"/>
      <c r="N174" s="270"/>
      <c r="O174" s="270"/>
      <c r="P174" s="270"/>
      <c r="Q174" s="270"/>
      <c r="R174" s="270"/>
      <c r="S174" s="270"/>
      <c r="T174" s="27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2" t="s">
        <v>136</v>
      </c>
      <c r="AU174" s="272" t="s">
        <v>83</v>
      </c>
      <c r="AV174" s="14" t="s">
        <v>83</v>
      </c>
      <c r="AW174" s="14" t="s">
        <v>30</v>
      </c>
      <c r="AX174" s="14" t="s">
        <v>73</v>
      </c>
      <c r="AY174" s="272" t="s">
        <v>128</v>
      </c>
    </row>
    <row r="175" s="14" customFormat="1">
      <c r="A175" s="14"/>
      <c r="B175" s="262"/>
      <c r="C175" s="263"/>
      <c r="D175" s="253" t="s">
        <v>136</v>
      </c>
      <c r="E175" s="264" t="s">
        <v>1</v>
      </c>
      <c r="F175" s="265" t="s">
        <v>682</v>
      </c>
      <c r="G175" s="263"/>
      <c r="H175" s="266">
        <v>3.5840000000000001</v>
      </c>
      <c r="I175" s="267"/>
      <c r="J175" s="263"/>
      <c r="K175" s="263"/>
      <c r="L175" s="268"/>
      <c r="M175" s="269"/>
      <c r="N175" s="270"/>
      <c r="O175" s="270"/>
      <c r="P175" s="270"/>
      <c r="Q175" s="270"/>
      <c r="R175" s="270"/>
      <c r="S175" s="270"/>
      <c r="T175" s="27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2" t="s">
        <v>136</v>
      </c>
      <c r="AU175" s="272" t="s">
        <v>83</v>
      </c>
      <c r="AV175" s="14" t="s">
        <v>83</v>
      </c>
      <c r="AW175" s="14" t="s">
        <v>30</v>
      </c>
      <c r="AX175" s="14" t="s">
        <v>73</v>
      </c>
      <c r="AY175" s="272" t="s">
        <v>128</v>
      </c>
    </row>
    <row r="176" s="16" customFormat="1">
      <c r="A176" s="16"/>
      <c r="B176" s="284"/>
      <c r="C176" s="285"/>
      <c r="D176" s="253" t="s">
        <v>136</v>
      </c>
      <c r="E176" s="286" t="s">
        <v>1</v>
      </c>
      <c r="F176" s="287" t="s">
        <v>215</v>
      </c>
      <c r="G176" s="285"/>
      <c r="H176" s="288">
        <v>363.48399999999998</v>
      </c>
      <c r="I176" s="289"/>
      <c r="J176" s="285"/>
      <c r="K176" s="285"/>
      <c r="L176" s="290"/>
      <c r="M176" s="291"/>
      <c r="N176" s="292"/>
      <c r="O176" s="292"/>
      <c r="P176" s="292"/>
      <c r="Q176" s="292"/>
      <c r="R176" s="292"/>
      <c r="S176" s="292"/>
      <c r="T176" s="293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94" t="s">
        <v>136</v>
      </c>
      <c r="AU176" s="294" t="s">
        <v>83</v>
      </c>
      <c r="AV176" s="16" t="s">
        <v>143</v>
      </c>
      <c r="AW176" s="16" t="s">
        <v>30</v>
      </c>
      <c r="AX176" s="16" t="s">
        <v>73</v>
      </c>
      <c r="AY176" s="294" t="s">
        <v>128</v>
      </c>
    </row>
    <row r="177" s="15" customFormat="1">
      <c r="A177" s="15"/>
      <c r="B177" s="273"/>
      <c r="C177" s="274"/>
      <c r="D177" s="253" t="s">
        <v>136</v>
      </c>
      <c r="E177" s="275" t="s">
        <v>1</v>
      </c>
      <c r="F177" s="276" t="s">
        <v>176</v>
      </c>
      <c r="G177" s="274"/>
      <c r="H177" s="277">
        <v>378.786</v>
      </c>
      <c r="I177" s="278"/>
      <c r="J177" s="274"/>
      <c r="K177" s="274"/>
      <c r="L177" s="279"/>
      <c r="M177" s="280"/>
      <c r="N177" s="281"/>
      <c r="O177" s="281"/>
      <c r="P177" s="281"/>
      <c r="Q177" s="281"/>
      <c r="R177" s="281"/>
      <c r="S177" s="281"/>
      <c r="T177" s="28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3" t="s">
        <v>136</v>
      </c>
      <c r="AU177" s="283" t="s">
        <v>83</v>
      </c>
      <c r="AV177" s="15" t="s">
        <v>134</v>
      </c>
      <c r="AW177" s="15" t="s">
        <v>30</v>
      </c>
      <c r="AX177" s="15" t="s">
        <v>81</v>
      </c>
      <c r="AY177" s="283" t="s">
        <v>128</v>
      </c>
    </row>
    <row r="178" s="2" customFormat="1" ht="16.5" customHeight="1">
      <c r="A178" s="39"/>
      <c r="B178" s="40"/>
      <c r="C178" s="237" t="s">
        <v>177</v>
      </c>
      <c r="D178" s="237" t="s">
        <v>130</v>
      </c>
      <c r="E178" s="238" t="s">
        <v>185</v>
      </c>
      <c r="F178" s="239" t="s">
        <v>186</v>
      </c>
      <c r="G178" s="240" t="s">
        <v>151</v>
      </c>
      <c r="H178" s="241">
        <v>378.786</v>
      </c>
      <c r="I178" s="242"/>
      <c r="J178" s="243">
        <f>ROUND(I178*H178,2)</f>
        <v>0</v>
      </c>
      <c r="K178" s="244"/>
      <c r="L178" s="45"/>
      <c r="M178" s="245" t="s">
        <v>1</v>
      </c>
      <c r="N178" s="246" t="s">
        <v>38</v>
      </c>
      <c r="O178" s="92"/>
      <c r="P178" s="247">
        <f>O178*H178</f>
        <v>0</v>
      </c>
      <c r="Q178" s="247">
        <v>0</v>
      </c>
      <c r="R178" s="247">
        <f>Q178*H178</f>
        <v>0</v>
      </c>
      <c r="S178" s="247">
        <v>0</v>
      </c>
      <c r="T178" s="24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9" t="s">
        <v>134</v>
      </c>
      <c r="AT178" s="249" t="s">
        <v>130</v>
      </c>
      <c r="AU178" s="249" t="s">
        <v>83</v>
      </c>
      <c r="AY178" s="18" t="s">
        <v>128</v>
      </c>
      <c r="BE178" s="250">
        <f>IF(N178="základní",J178,0)</f>
        <v>0</v>
      </c>
      <c r="BF178" s="250">
        <f>IF(N178="snížená",J178,0)</f>
        <v>0</v>
      </c>
      <c r="BG178" s="250">
        <f>IF(N178="zákl. přenesená",J178,0)</f>
        <v>0</v>
      </c>
      <c r="BH178" s="250">
        <f>IF(N178="sníž. přenesená",J178,0)</f>
        <v>0</v>
      </c>
      <c r="BI178" s="250">
        <f>IF(N178="nulová",J178,0)</f>
        <v>0</v>
      </c>
      <c r="BJ178" s="18" t="s">
        <v>81</v>
      </c>
      <c r="BK178" s="250">
        <f>ROUND(I178*H178,2)</f>
        <v>0</v>
      </c>
      <c r="BL178" s="18" t="s">
        <v>134</v>
      </c>
      <c r="BM178" s="249" t="s">
        <v>683</v>
      </c>
    </row>
    <row r="179" s="2" customFormat="1" ht="21.75" customHeight="1">
      <c r="A179" s="39"/>
      <c r="B179" s="40"/>
      <c r="C179" s="237" t="s">
        <v>184</v>
      </c>
      <c r="D179" s="237" t="s">
        <v>130</v>
      </c>
      <c r="E179" s="238" t="s">
        <v>189</v>
      </c>
      <c r="F179" s="239" t="s">
        <v>190</v>
      </c>
      <c r="G179" s="240" t="s">
        <v>160</v>
      </c>
      <c r="H179" s="241">
        <v>78.733000000000004</v>
      </c>
      <c r="I179" s="242"/>
      <c r="J179" s="243">
        <f>ROUND(I179*H179,2)</f>
        <v>0</v>
      </c>
      <c r="K179" s="244"/>
      <c r="L179" s="45"/>
      <c r="M179" s="245" t="s">
        <v>1</v>
      </c>
      <c r="N179" s="246" t="s">
        <v>38</v>
      </c>
      <c r="O179" s="92"/>
      <c r="P179" s="247">
        <f>O179*H179</f>
        <v>0</v>
      </c>
      <c r="Q179" s="247">
        <v>0</v>
      </c>
      <c r="R179" s="247">
        <f>Q179*H179</f>
        <v>0</v>
      </c>
      <c r="S179" s="247">
        <v>0</v>
      </c>
      <c r="T179" s="24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9" t="s">
        <v>134</v>
      </c>
      <c r="AT179" s="249" t="s">
        <v>130</v>
      </c>
      <c r="AU179" s="249" t="s">
        <v>83</v>
      </c>
      <c r="AY179" s="18" t="s">
        <v>128</v>
      </c>
      <c r="BE179" s="250">
        <f>IF(N179="základní",J179,0)</f>
        <v>0</v>
      </c>
      <c r="BF179" s="250">
        <f>IF(N179="snížená",J179,0)</f>
        <v>0</v>
      </c>
      <c r="BG179" s="250">
        <f>IF(N179="zákl. přenesená",J179,0)</f>
        <v>0</v>
      </c>
      <c r="BH179" s="250">
        <f>IF(N179="sníž. přenesená",J179,0)</f>
        <v>0</v>
      </c>
      <c r="BI179" s="250">
        <f>IF(N179="nulová",J179,0)</f>
        <v>0</v>
      </c>
      <c r="BJ179" s="18" t="s">
        <v>81</v>
      </c>
      <c r="BK179" s="250">
        <f>ROUND(I179*H179,2)</f>
        <v>0</v>
      </c>
      <c r="BL179" s="18" t="s">
        <v>134</v>
      </c>
      <c r="BM179" s="249" t="s">
        <v>684</v>
      </c>
    </row>
    <row r="180" s="13" customFormat="1">
      <c r="A180" s="13"/>
      <c r="B180" s="251"/>
      <c r="C180" s="252"/>
      <c r="D180" s="253" t="s">
        <v>136</v>
      </c>
      <c r="E180" s="254" t="s">
        <v>1</v>
      </c>
      <c r="F180" s="255" t="s">
        <v>192</v>
      </c>
      <c r="G180" s="252"/>
      <c r="H180" s="254" t="s">
        <v>1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1" t="s">
        <v>136</v>
      </c>
      <c r="AU180" s="261" t="s">
        <v>83</v>
      </c>
      <c r="AV180" s="13" t="s">
        <v>81</v>
      </c>
      <c r="AW180" s="13" t="s">
        <v>30</v>
      </c>
      <c r="AX180" s="13" t="s">
        <v>73</v>
      </c>
      <c r="AY180" s="261" t="s">
        <v>128</v>
      </c>
    </row>
    <row r="181" s="14" customFormat="1">
      <c r="A181" s="14"/>
      <c r="B181" s="262"/>
      <c r="C181" s="263"/>
      <c r="D181" s="253" t="s">
        <v>136</v>
      </c>
      <c r="E181" s="264" t="s">
        <v>1</v>
      </c>
      <c r="F181" s="265" t="s">
        <v>685</v>
      </c>
      <c r="G181" s="263"/>
      <c r="H181" s="266">
        <v>199.048</v>
      </c>
      <c r="I181" s="267"/>
      <c r="J181" s="263"/>
      <c r="K181" s="263"/>
      <c r="L181" s="268"/>
      <c r="M181" s="269"/>
      <c r="N181" s="270"/>
      <c r="O181" s="270"/>
      <c r="P181" s="270"/>
      <c r="Q181" s="270"/>
      <c r="R181" s="270"/>
      <c r="S181" s="270"/>
      <c r="T181" s="27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2" t="s">
        <v>136</v>
      </c>
      <c r="AU181" s="272" t="s">
        <v>83</v>
      </c>
      <c r="AV181" s="14" t="s">
        <v>83</v>
      </c>
      <c r="AW181" s="14" t="s">
        <v>30</v>
      </c>
      <c r="AX181" s="14" t="s">
        <v>73</v>
      </c>
      <c r="AY181" s="272" t="s">
        <v>128</v>
      </c>
    </row>
    <row r="182" s="13" customFormat="1">
      <c r="A182" s="13"/>
      <c r="B182" s="251"/>
      <c r="C182" s="252"/>
      <c r="D182" s="253" t="s">
        <v>136</v>
      </c>
      <c r="E182" s="254" t="s">
        <v>1</v>
      </c>
      <c r="F182" s="255" t="s">
        <v>194</v>
      </c>
      <c r="G182" s="252"/>
      <c r="H182" s="254" t="s">
        <v>1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136</v>
      </c>
      <c r="AU182" s="261" t="s">
        <v>83</v>
      </c>
      <c r="AV182" s="13" t="s">
        <v>81</v>
      </c>
      <c r="AW182" s="13" t="s">
        <v>30</v>
      </c>
      <c r="AX182" s="13" t="s">
        <v>73</v>
      </c>
      <c r="AY182" s="261" t="s">
        <v>128</v>
      </c>
    </row>
    <row r="183" s="14" customFormat="1">
      <c r="A183" s="14"/>
      <c r="B183" s="262"/>
      <c r="C183" s="263"/>
      <c r="D183" s="253" t="s">
        <v>136</v>
      </c>
      <c r="E183" s="264" t="s">
        <v>1</v>
      </c>
      <c r="F183" s="265" t="s">
        <v>686</v>
      </c>
      <c r="G183" s="263"/>
      <c r="H183" s="266">
        <v>-120.315</v>
      </c>
      <c r="I183" s="267"/>
      <c r="J183" s="263"/>
      <c r="K183" s="263"/>
      <c r="L183" s="268"/>
      <c r="M183" s="269"/>
      <c r="N183" s="270"/>
      <c r="O183" s="270"/>
      <c r="P183" s="270"/>
      <c r="Q183" s="270"/>
      <c r="R183" s="270"/>
      <c r="S183" s="270"/>
      <c r="T183" s="27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2" t="s">
        <v>136</v>
      </c>
      <c r="AU183" s="272" t="s">
        <v>83</v>
      </c>
      <c r="AV183" s="14" t="s">
        <v>83</v>
      </c>
      <c r="AW183" s="14" t="s">
        <v>30</v>
      </c>
      <c r="AX183" s="14" t="s">
        <v>73</v>
      </c>
      <c r="AY183" s="272" t="s">
        <v>128</v>
      </c>
    </row>
    <row r="184" s="15" customFormat="1">
      <c r="A184" s="15"/>
      <c r="B184" s="273"/>
      <c r="C184" s="274"/>
      <c r="D184" s="253" t="s">
        <v>136</v>
      </c>
      <c r="E184" s="275" t="s">
        <v>1</v>
      </c>
      <c r="F184" s="276" t="s">
        <v>176</v>
      </c>
      <c r="G184" s="274"/>
      <c r="H184" s="277">
        <v>78.733000000000004</v>
      </c>
      <c r="I184" s="278"/>
      <c r="J184" s="274"/>
      <c r="K184" s="274"/>
      <c r="L184" s="279"/>
      <c r="M184" s="280"/>
      <c r="N184" s="281"/>
      <c r="O184" s="281"/>
      <c r="P184" s="281"/>
      <c r="Q184" s="281"/>
      <c r="R184" s="281"/>
      <c r="S184" s="281"/>
      <c r="T184" s="28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83" t="s">
        <v>136</v>
      </c>
      <c r="AU184" s="283" t="s">
        <v>83</v>
      </c>
      <c r="AV184" s="15" t="s">
        <v>134</v>
      </c>
      <c r="AW184" s="15" t="s">
        <v>30</v>
      </c>
      <c r="AX184" s="15" t="s">
        <v>81</v>
      </c>
      <c r="AY184" s="283" t="s">
        <v>128</v>
      </c>
    </row>
    <row r="185" s="2" customFormat="1" ht="21.75" customHeight="1">
      <c r="A185" s="39"/>
      <c r="B185" s="40"/>
      <c r="C185" s="237" t="s">
        <v>188</v>
      </c>
      <c r="D185" s="237" t="s">
        <v>130</v>
      </c>
      <c r="E185" s="238" t="s">
        <v>197</v>
      </c>
      <c r="F185" s="239" t="s">
        <v>198</v>
      </c>
      <c r="G185" s="240" t="s">
        <v>199</v>
      </c>
      <c r="H185" s="241">
        <v>157.46600000000001</v>
      </c>
      <c r="I185" s="242"/>
      <c r="J185" s="243">
        <f>ROUND(I185*H185,2)</f>
        <v>0</v>
      </c>
      <c r="K185" s="244"/>
      <c r="L185" s="45"/>
      <c r="M185" s="245" t="s">
        <v>1</v>
      </c>
      <c r="N185" s="246" t="s">
        <v>38</v>
      </c>
      <c r="O185" s="92"/>
      <c r="P185" s="247">
        <f>O185*H185</f>
        <v>0</v>
      </c>
      <c r="Q185" s="247">
        <v>0</v>
      </c>
      <c r="R185" s="247">
        <f>Q185*H185</f>
        <v>0</v>
      </c>
      <c r="S185" s="247">
        <v>0</v>
      </c>
      <c r="T185" s="24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9" t="s">
        <v>134</v>
      </c>
      <c r="AT185" s="249" t="s">
        <v>130</v>
      </c>
      <c r="AU185" s="249" t="s">
        <v>83</v>
      </c>
      <c r="AY185" s="18" t="s">
        <v>128</v>
      </c>
      <c r="BE185" s="250">
        <f>IF(N185="základní",J185,0)</f>
        <v>0</v>
      </c>
      <c r="BF185" s="250">
        <f>IF(N185="snížená",J185,0)</f>
        <v>0</v>
      </c>
      <c r="BG185" s="250">
        <f>IF(N185="zákl. přenesená",J185,0)</f>
        <v>0</v>
      </c>
      <c r="BH185" s="250">
        <f>IF(N185="sníž. přenesená",J185,0)</f>
        <v>0</v>
      </c>
      <c r="BI185" s="250">
        <f>IF(N185="nulová",J185,0)</f>
        <v>0</v>
      </c>
      <c r="BJ185" s="18" t="s">
        <v>81</v>
      </c>
      <c r="BK185" s="250">
        <f>ROUND(I185*H185,2)</f>
        <v>0</v>
      </c>
      <c r="BL185" s="18" t="s">
        <v>134</v>
      </c>
      <c r="BM185" s="249" t="s">
        <v>687</v>
      </c>
    </row>
    <row r="186" s="14" customFormat="1">
      <c r="A186" s="14"/>
      <c r="B186" s="262"/>
      <c r="C186" s="263"/>
      <c r="D186" s="253" t="s">
        <v>136</v>
      </c>
      <c r="E186" s="264" t="s">
        <v>1</v>
      </c>
      <c r="F186" s="265" t="s">
        <v>688</v>
      </c>
      <c r="G186" s="263"/>
      <c r="H186" s="266">
        <v>157.46600000000001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2" t="s">
        <v>136</v>
      </c>
      <c r="AU186" s="272" t="s">
        <v>83</v>
      </c>
      <c r="AV186" s="14" t="s">
        <v>83</v>
      </c>
      <c r="AW186" s="14" t="s">
        <v>30</v>
      </c>
      <c r="AX186" s="14" t="s">
        <v>81</v>
      </c>
      <c r="AY186" s="272" t="s">
        <v>128</v>
      </c>
    </row>
    <row r="187" s="2" customFormat="1" ht="21.75" customHeight="1">
      <c r="A187" s="39"/>
      <c r="B187" s="40"/>
      <c r="C187" s="237" t="s">
        <v>196</v>
      </c>
      <c r="D187" s="237" t="s">
        <v>130</v>
      </c>
      <c r="E187" s="238" t="s">
        <v>203</v>
      </c>
      <c r="F187" s="239" t="s">
        <v>204</v>
      </c>
      <c r="G187" s="240" t="s">
        <v>160</v>
      </c>
      <c r="H187" s="241">
        <v>120.315</v>
      </c>
      <c r="I187" s="242"/>
      <c r="J187" s="243">
        <f>ROUND(I187*H187,2)</f>
        <v>0</v>
      </c>
      <c r="K187" s="244"/>
      <c r="L187" s="45"/>
      <c r="M187" s="245" t="s">
        <v>1</v>
      </c>
      <c r="N187" s="246" t="s">
        <v>38</v>
      </c>
      <c r="O187" s="92"/>
      <c r="P187" s="247">
        <f>O187*H187</f>
        <v>0</v>
      </c>
      <c r="Q187" s="247">
        <v>0</v>
      </c>
      <c r="R187" s="247">
        <f>Q187*H187</f>
        <v>0</v>
      </c>
      <c r="S187" s="247">
        <v>0</v>
      </c>
      <c r="T187" s="24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9" t="s">
        <v>134</v>
      </c>
      <c r="AT187" s="249" t="s">
        <v>130</v>
      </c>
      <c r="AU187" s="249" t="s">
        <v>83</v>
      </c>
      <c r="AY187" s="18" t="s">
        <v>128</v>
      </c>
      <c r="BE187" s="250">
        <f>IF(N187="základní",J187,0)</f>
        <v>0</v>
      </c>
      <c r="BF187" s="250">
        <f>IF(N187="snížená",J187,0)</f>
        <v>0</v>
      </c>
      <c r="BG187" s="250">
        <f>IF(N187="zákl. přenesená",J187,0)</f>
        <v>0</v>
      </c>
      <c r="BH187" s="250">
        <f>IF(N187="sníž. přenesená",J187,0)</f>
        <v>0</v>
      </c>
      <c r="BI187" s="250">
        <f>IF(N187="nulová",J187,0)</f>
        <v>0</v>
      </c>
      <c r="BJ187" s="18" t="s">
        <v>81</v>
      </c>
      <c r="BK187" s="250">
        <f>ROUND(I187*H187,2)</f>
        <v>0</v>
      </c>
      <c r="BL187" s="18" t="s">
        <v>134</v>
      </c>
      <c r="BM187" s="249" t="s">
        <v>689</v>
      </c>
    </row>
    <row r="188" s="13" customFormat="1">
      <c r="A188" s="13"/>
      <c r="B188" s="251"/>
      <c r="C188" s="252"/>
      <c r="D188" s="253" t="s">
        <v>136</v>
      </c>
      <c r="E188" s="254" t="s">
        <v>1</v>
      </c>
      <c r="F188" s="255" t="s">
        <v>206</v>
      </c>
      <c r="G188" s="252"/>
      <c r="H188" s="254" t="s">
        <v>1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136</v>
      </c>
      <c r="AU188" s="261" t="s">
        <v>83</v>
      </c>
      <c r="AV188" s="13" t="s">
        <v>81</v>
      </c>
      <c r="AW188" s="13" t="s">
        <v>30</v>
      </c>
      <c r="AX188" s="13" t="s">
        <v>73</v>
      </c>
      <c r="AY188" s="261" t="s">
        <v>128</v>
      </c>
    </row>
    <row r="189" s="13" customFormat="1">
      <c r="A189" s="13"/>
      <c r="B189" s="251"/>
      <c r="C189" s="252"/>
      <c r="D189" s="253" t="s">
        <v>136</v>
      </c>
      <c r="E189" s="254" t="s">
        <v>1</v>
      </c>
      <c r="F189" s="255" t="s">
        <v>207</v>
      </c>
      <c r="G189" s="252"/>
      <c r="H189" s="254" t="s">
        <v>1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1" t="s">
        <v>136</v>
      </c>
      <c r="AU189" s="261" t="s">
        <v>83</v>
      </c>
      <c r="AV189" s="13" t="s">
        <v>81</v>
      </c>
      <c r="AW189" s="13" t="s">
        <v>30</v>
      </c>
      <c r="AX189" s="13" t="s">
        <v>73</v>
      </c>
      <c r="AY189" s="261" t="s">
        <v>128</v>
      </c>
    </row>
    <row r="190" s="13" customFormat="1">
      <c r="A190" s="13"/>
      <c r="B190" s="251"/>
      <c r="C190" s="252"/>
      <c r="D190" s="253" t="s">
        <v>136</v>
      </c>
      <c r="E190" s="254" t="s">
        <v>1</v>
      </c>
      <c r="F190" s="255" t="s">
        <v>658</v>
      </c>
      <c r="G190" s="252"/>
      <c r="H190" s="254" t="s">
        <v>1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1" t="s">
        <v>136</v>
      </c>
      <c r="AU190" s="261" t="s">
        <v>83</v>
      </c>
      <c r="AV190" s="13" t="s">
        <v>81</v>
      </c>
      <c r="AW190" s="13" t="s">
        <v>30</v>
      </c>
      <c r="AX190" s="13" t="s">
        <v>73</v>
      </c>
      <c r="AY190" s="261" t="s">
        <v>128</v>
      </c>
    </row>
    <row r="191" s="13" customFormat="1">
      <c r="A191" s="13"/>
      <c r="B191" s="251"/>
      <c r="C191" s="252"/>
      <c r="D191" s="253" t="s">
        <v>136</v>
      </c>
      <c r="E191" s="254" t="s">
        <v>1</v>
      </c>
      <c r="F191" s="255" t="s">
        <v>690</v>
      </c>
      <c r="G191" s="252"/>
      <c r="H191" s="254" t="s">
        <v>1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1" t="s">
        <v>136</v>
      </c>
      <c r="AU191" s="261" t="s">
        <v>83</v>
      </c>
      <c r="AV191" s="13" t="s">
        <v>81</v>
      </c>
      <c r="AW191" s="13" t="s">
        <v>30</v>
      </c>
      <c r="AX191" s="13" t="s">
        <v>73</v>
      </c>
      <c r="AY191" s="261" t="s">
        <v>128</v>
      </c>
    </row>
    <row r="192" s="13" customFormat="1">
      <c r="A192" s="13"/>
      <c r="B192" s="251"/>
      <c r="C192" s="252"/>
      <c r="D192" s="253" t="s">
        <v>136</v>
      </c>
      <c r="E192" s="254" t="s">
        <v>1</v>
      </c>
      <c r="F192" s="255" t="s">
        <v>667</v>
      </c>
      <c r="G192" s="252"/>
      <c r="H192" s="254" t="s">
        <v>1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1" t="s">
        <v>136</v>
      </c>
      <c r="AU192" s="261" t="s">
        <v>83</v>
      </c>
      <c r="AV192" s="13" t="s">
        <v>81</v>
      </c>
      <c r="AW192" s="13" t="s">
        <v>30</v>
      </c>
      <c r="AX192" s="13" t="s">
        <v>73</v>
      </c>
      <c r="AY192" s="261" t="s">
        <v>128</v>
      </c>
    </row>
    <row r="193" s="14" customFormat="1">
      <c r="A193" s="14"/>
      <c r="B193" s="262"/>
      <c r="C193" s="263"/>
      <c r="D193" s="253" t="s">
        <v>136</v>
      </c>
      <c r="E193" s="264" t="s">
        <v>1</v>
      </c>
      <c r="F193" s="265" t="s">
        <v>691</v>
      </c>
      <c r="G193" s="263"/>
      <c r="H193" s="266">
        <v>1.232</v>
      </c>
      <c r="I193" s="267"/>
      <c r="J193" s="263"/>
      <c r="K193" s="263"/>
      <c r="L193" s="268"/>
      <c r="M193" s="269"/>
      <c r="N193" s="270"/>
      <c r="O193" s="270"/>
      <c r="P193" s="270"/>
      <c r="Q193" s="270"/>
      <c r="R193" s="270"/>
      <c r="S193" s="270"/>
      <c r="T193" s="27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2" t="s">
        <v>136</v>
      </c>
      <c r="AU193" s="272" t="s">
        <v>83</v>
      </c>
      <c r="AV193" s="14" t="s">
        <v>83</v>
      </c>
      <c r="AW193" s="14" t="s">
        <v>30</v>
      </c>
      <c r="AX193" s="14" t="s">
        <v>73</v>
      </c>
      <c r="AY193" s="272" t="s">
        <v>128</v>
      </c>
    </row>
    <row r="194" s="13" customFormat="1">
      <c r="A194" s="13"/>
      <c r="B194" s="251"/>
      <c r="C194" s="252"/>
      <c r="D194" s="253" t="s">
        <v>136</v>
      </c>
      <c r="E194" s="254" t="s">
        <v>1</v>
      </c>
      <c r="F194" s="255" t="s">
        <v>173</v>
      </c>
      <c r="G194" s="252"/>
      <c r="H194" s="254" t="s">
        <v>1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1" t="s">
        <v>136</v>
      </c>
      <c r="AU194" s="261" t="s">
        <v>83</v>
      </c>
      <c r="AV194" s="13" t="s">
        <v>81</v>
      </c>
      <c r="AW194" s="13" t="s">
        <v>30</v>
      </c>
      <c r="AX194" s="13" t="s">
        <v>73</v>
      </c>
      <c r="AY194" s="261" t="s">
        <v>128</v>
      </c>
    </row>
    <row r="195" s="14" customFormat="1">
      <c r="A195" s="14"/>
      <c r="B195" s="262"/>
      <c r="C195" s="263"/>
      <c r="D195" s="253" t="s">
        <v>136</v>
      </c>
      <c r="E195" s="264" t="s">
        <v>1</v>
      </c>
      <c r="F195" s="265" t="s">
        <v>692</v>
      </c>
      <c r="G195" s="263"/>
      <c r="H195" s="266">
        <v>5.4530000000000003</v>
      </c>
      <c r="I195" s="267"/>
      <c r="J195" s="263"/>
      <c r="K195" s="263"/>
      <c r="L195" s="268"/>
      <c r="M195" s="269"/>
      <c r="N195" s="270"/>
      <c r="O195" s="270"/>
      <c r="P195" s="270"/>
      <c r="Q195" s="270"/>
      <c r="R195" s="270"/>
      <c r="S195" s="270"/>
      <c r="T195" s="27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2" t="s">
        <v>136</v>
      </c>
      <c r="AU195" s="272" t="s">
        <v>83</v>
      </c>
      <c r="AV195" s="14" t="s">
        <v>83</v>
      </c>
      <c r="AW195" s="14" t="s">
        <v>30</v>
      </c>
      <c r="AX195" s="14" t="s">
        <v>73</v>
      </c>
      <c r="AY195" s="272" t="s">
        <v>128</v>
      </c>
    </row>
    <row r="196" s="13" customFormat="1">
      <c r="A196" s="13"/>
      <c r="B196" s="251"/>
      <c r="C196" s="252"/>
      <c r="D196" s="253" t="s">
        <v>136</v>
      </c>
      <c r="E196" s="254" t="s">
        <v>1</v>
      </c>
      <c r="F196" s="255" t="s">
        <v>155</v>
      </c>
      <c r="G196" s="252"/>
      <c r="H196" s="254" t="s">
        <v>1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1" t="s">
        <v>136</v>
      </c>
      <c r="AU196" s="261" t="s">
        <v>83</v>
      </c>
      <c r="AV196" s="13" t="s">
        <v>81</v>
      </c>
      <c r="AW196" s="13" t="s">
        <v>30</v>
      </c>
      <c r="AX196" s="13" t="s">
        <v>73</v>
      </c>
      <c r="AY196" s="261" t="s">
        <v>128</v>
      </c>
    </row>
    <row r="197" s="14" customFormat="1">
      <c r="A197" s="14"/>
      <c r="B197" s="262"/>
      <c r="C197" s="263"/>
      <c r="D197" s="253" t="s">
        <v>136</v>
      </c>
      <c r="E197" s="264" t="s">
        <v>1</v>
      </c>
      <c r="F197" s="265" t="s">
        <v>693</v>
      </c>
      <c r="G197" s="263"/>
      <c r="H197" s="266">
        <v>4.8380000000000001</v>
      </c>
      <c r="I197" s="267"/>
      <c r="J197" s="263"/>
      <c r="K197" s="263"/>
      <c r="L197" s="268"/>
      <c r="M197" s="269"/>
      <c r="N197" s="270"/>
      <c r="O197" s="270"/>
      <c r="P197" s="270"/>
      <c r="Q197" s="270"/>
      <c r="R197" s="270"/>
      <c r="S197" s="270"/>
      <c r="T197" s="27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2" t="s">
        <v>136</v>
      </c>
      <c r="AU197" s="272" t="s">
        <v>83</v>
      </c>
      <c r="AV197" s="14" t="s">
        <v>83</v>
      </c>
      <c r="AW197" s="14" t="s">
        <v>30</v>
      </c>
      <c r="AX197" s="14" t="s">
        <v>73</v>
      </c>
      <c r="AY197" s="272" t="s">
        <v>128</v>
      </c>
    </row>
    <row r="198" s="13" customFormat="1">
      <c r="A198" s="13"/>
      <c r="B198" s="251"/>
      <c r="C198" s="252"/>
      <c r="D198" s="253" t="s">
        <v>136</v>
      </c>
      <c r="E198" s="254" t="s">
        <v>1</v>
      </c>
      <c r="F198" s="255" t="s">
        <v>694</v>
      </c>
      <c r="G198" s="252"/>
      <c r="H198" s="254" t="s">
        <v>1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1" t="s">
        <v>136</v>
      </c>
      <c r="AU198" s="261" t="s">
        <v>83</v>
      </c>
      <c r="AV198" s="13" t="s">
        <v>81</v>
      </c>
      <c r="AW198" s="13" t="s">
        <v>30</v>
      </c>
      <c r="AX198" s="13" t="s">
        <v>73</v>
      </c>
      <c r="AY198" s="261" t="s">
        <v>128</v>
      </c>
    </row>
    <row r="199" s="14" customFormat="1">
      <c r="A199" s="14"/>
      <c r="B199" s="262"/>
      <c r="C199" s="263"/>
      <c r="D199" s="253" t="s">
        <v>136</v>
      </c>
      <c r="E199" s="264" t="s">
        <v>1</v>
      </c>
      <c r="F199" s="265" t="s">
        <v>695</v>
      </c>
      <c r="G199" s="263"/>
      <c r="H199" s="266">
        <v>3.9529999999999998</v>
      </c>
      <c r="I199" s="267"/>
      <c r="J199" s="263"/>
      <c r="K199" s="263"/>
      <c r="L199" s="268"/>
      <c r="M199" s="269"/>
      <c r="N199" s="270"/>
      <c r="O199" s="270"/>
      <c r="P199" s="270"/>
      <c r="Q199" s="270"/>
      <c r="R199" s="270"/>
      <c r="S199" s="270"/>
      <c r="T199" s="27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2" t="s">
        <v>136</v>
      </c>
      <c r="AU199" s="272" t="s">
        <v>83</v>
      </c>
      <c r="AV199" s="14" t="s">
        <v>83</v>
      </c>
      <c r="AW199" s="14" t="s">
        <v>30</v>
      </c>
      <c r="AX199" s="14" t="s">
        <v>73</v>
      </c>
      <c r="AY199" s="272" t="s">
        <v>128</v>
      </c>
    </row>
    <row r="200" s="14" customFormat="1">
      <c r="A200" s="14"/>
      <c r="B200" s="262"/>
      <c r="C200" s="263"/>
      <c r="D200" s="253" t="s">
        <v>136</v>
      </c>
      <c r="E200" s="264" t="s">
        <v>1</v>
      </c>
      <c r="F200" s="265" t="s">
        <v>696</v>
      </c>
      <c r="G200" s="263"/>
      <c r="H200" s="266">
        <v>1.4690000000000001</v>
      </c>
      <c r="I200" s="267"/>
      <c r="J200" s="263"/>
      <c r="K200" s="263"/>
      <c r="L200" s="268"/>
      <c r="M200" s="269"/>
      <c r="N200" s="270"/>
      <c r="O200" s="270"/>
      <c r="P200" s="270"/>
      <c r="Q200" s="270"/>
      <c r="R200" s="270"/>
      <c r="S200" s="270"/>
      <c r="T200" s="27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2" t="s">
        <v>136</v>
      </c>
      <c r="AU200" s="272" t="s">
        <v>83</v>
      </c>
      <c r="AV200" s="14" t="s">
        <v>83</v>
      </c>
      <c r="AW200" s="14" t="s">
        <v>30</v>
      </c>
      <c r="AX200" s="14" t="s">
        <v>73</v>
      </c>
      <c r="AY200" s="272" t="s">
        <v>128</v>
      </c>
    </row>
    <row r="201" s="16" customFormat="1">
      <c r="A201" s="16"/>
      <c r="B201" s="284"/>
      <c r="C201" s="285"/>
      <c r="D201" s="253" t="s">
        <v>136</v>
      </c>
      <c r="E201" s="286" t="s">
        <v>1</v>
      </c>
      <c r="F201" s="287" t="s">
        <v>215</v>
      </c>
      <c r="G201" s="285"/>
      <c r="H201" s="288">
        <v>16.945</v>
      </c>
      <c r="I201" s="289"/>
      <c r="J201" s="285"/>
      <c r="K201" s="285"/>
      <c r="L201" s="290"/>
      <c r="M201" s="291"/>
      <c r="N201" s="292"/>
      <c r="O201" s="292"/>
      <c r="P201" s="292"/>
      <c r="Q201" s="292"/>
      <c r="R201" s="292"/>
      <c r="S201" s="292"/>
      <c r="T201" s="293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94" t="s">
        <v>136</v>
      </c>
      <c r="AU201" s="294" t="s">
        <v>83</v>
      </c>
      <c r="AV201" s="16" t="s">
        <v>143</v>
      </c>
      <c r="AW201" s="16" t="s">
        <v>30</v>
      </c>
      <c r="AX201" s="16" t="s">
        <v>73</v>
      </c>
      <c r="AY201" s="294" t="s">
        <v>128</v>
      </c>
    </row>
    <row r="202" s="13" customFormat="1">
      <c r="A202" s="13"/>
      <c r="B202" s="251"/>
      <c r="C202" s="252"/>
      <c r="D202" s="253" t="s">
        <v>136</v>
      </c>
      <c r="E202" s="254" t="s">
        <v>1</v>
      </c>
      <c r="F202" s="255" t="s">
        <v>216</v>
      </c>
      <c r="G202" s="252"/>
      <c r="H202" s="254" t="s">
        <v>1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1" t="s">
        <v>136</v>
      </c>
      <c r="AU202" s="261" t="s">
        <v>83</v>
      </c>
      <c r="AV202" s="13" t="s">
        <v>81</v>
      </c>
      <c r="AW202" s="13" t="s">
        <v>30</v>
      </c>
      <c r="AX202" s="13" t="s">
        <v>73</v>
      </c>
      <c r="AY202" s="261" t="s">
        <v>128</v>
      </c>
    </row>
    <row r="203" s="13" customFormat="1">
      <c r="A203" s="13"/>
      <c r="B203" s="251"/>
      <c r="C203" s="252"/>
      <c r="D203" s="253" t="s">
        <v>136</v>
      </c>
      <c r="E203" s="254" t="s">
        <v>1</v>
      </c>
      <c r="F203" s="255" t="s">
        <v>155</v>
      </c>
      <c r="G203" s="252"/>
      <c r="H203" s="254" t="s">
        <v>1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1" t="s">
        <v>136</v>
      </c>
      <c r="AU203" s="261" t="s">
        <v>83</v>
      </c>
      <c r="AV203" s="13" t="s">
        <v>81</v>
      </c>
      <c r="AW203" s="13" t="s">
        <v>30</v>
      </c>
      <c r="AX203" s="13" t="s">
        <v>73</v>
      </c>
      <c r="AY203" s="261" t="s">
        <v>128</v>
      </c>
    </row>
    <row r="204" s="14" customFormat="1">
      <c r="A204" s="14"/>
      <c r="B204" s="262"/>
      <c r="C204" s="263"/>
      <c r="D204" s="253" t="s">
        <v>136</v>
      </c>
      <c r="E204" s="264" t="s">
        <v>1</v>
      </c>
      <c r="F204" s="265" t="s">
        <v>697</v>
      </c>
      <c r="G204" s="263"/>
      <c r="H204" s="266">
        <v>95.507999999999996</v>
      </c>
      <c r="I204" s="267"/>
      <c r="J204" s="263"/>
      <c r="K204" s="263"/>
      <c r="L204" s="268"/>
      <c r="M204" s="269"/>
      <c r="N204" s="270"/>
      <c r="O204" s="270"/>
      <c r="P204" s="270"/>
      <c r="Q204" s="270"/>
      <c r="R204" s="270"/>
      <c r="S204" s="270"/>
      <c r="T204" s="27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2" t="s">
        <v>136</v>
      </c>
      <c r="AU204" s="272" t="s">
        <v>83</v>
      </c>
      <c r="AV204" s="14" t="s">
        <v>83</v>
      </c>
      <c r="AW204" s="14" t="s">
        <v>30</v>
      </c>
      <c r="AX204" s="14" t="s">
        <v>73</v>
      </c>
      <c r="AY204" s="272" t="s">
        <v>128</v>
      </c>
    </row>
    <row r="205" s="14" customFormat="1">
      <c r="A205" s="14"/>
      <c r="B205" s="262"/>
      <c r="C205" s="263"/>
      <c r="D205" s="253" t="s">
        <v>136</v>
      </c>
      <c r="E205" s="264" t="s">
        <v>1</v>
      </c>
      <c r="F205" s="265" t="s">
        <v>698</v>
      </c>
      <c r="G205" s="263"/>
      <c r="H205" s="266">
        <v>7.6029999999999998</v>
      </c>
      <c r="I205" s="267"/>
      <c r="J205" s="263"/>
      <c r="K205" s="263"/>
      <c r="L205" s="268"/>
      <c r="M205" s="269"/>
      <c r="N205" s="270"/>
      <c r="O205" s="270"/>
      <c r="P205" s="270"/>
      <c r="Q205" s="270"/>
      <c r="R205" s="270"/>
      <c r="S205" s="270"/>
      <c r="T205" s="27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2" t="s">
        <v>136</v>
      </c>
      <c r="AU205" s="272" t="s">
        <v>83</v>
      </c>
      <c r="AV205" s="14" t="s">
        <v>83</v>
      </c>
      <c r="AW205" s="14" t="s">
        <v>30</v>
      </c>
      <c r="AX205" s="14" t="s">
        <v>73</v>
      </c>
      <c r="AY205" s="272" t="s">
        <v>128</v>
      </c>
    </row>
    <row r="206" s="14" customFormat="1">
      <c r="A206" s="14"/>
      <c r="B206" s="262"/>
      <c r="C206" s="263"/>
      <c r="D206" s="253" t="s">
        <v>136</v>
      </c>
      <c r="E206" s="264" t="s">
        <v>1</v>
      </c>
      <c r="F206" s="265" t="s">
        <v>699</v>
      </c>
      <c r="G206" s="263"/>
      <c r="H206" s="266">
        <v>0.25900000000000001</v>
      </c>
      <c r="I206" s="267"/>
      <c r="J206" s="263"/>
      <c r="K206" s="263"/>
      <c r="L206" s="268"/>
      <c r="M206" s="269"/>
      <c r="N206" s="270"/>
      <c r="O206" s="270"/>
      <c r="P206" s="270"/>
      <c r="Q206" s="270"/>
      <c r="R206" s="270"/>
      <c r="S206" s="270"/>
      <c r="T206" s="27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2" t="s">
        <v>136</v>
      </c>
      <c r="AU206" s="272" t="s">
        <v>83</v>
      </c>
      <c r="AV206" s="14" t="s">
        <v>83</v>
      </c>
      <c r="AW206" s="14" t="s">
        <v>30</v>
      </c>
      <c r="AX206" s="14" t="s">
        <v>73</v>
      </c>
      <c r="AY206" s="272" t="s">
        <v>128</v>
      </c>
    </row>
    <row r="207" s="16" customFormat="1">
      <c r="A207" s="16"/>
      <c r="B207" s="284"/>
      <c r="C207" s="285"/>
      <c r="D207" s="253" t="s">
        <v>136</v>
      </c>
      <c r="E207" s="286" t="s">
        <v>1</v>
      </c>
      <c r="F207" s="287" t="s">
        <v>215</v>
      </c>
      <c r="G207" s="285"/>
      <c r="H207" s="288">
        <v>103.36999999999999</v>
      </c>
      <c r="I207" s="289"/>
      <c r="J207" s="285"/>
      <c r="K207" s="285"/>
      <c r="L207" s="290"/>
      <c r="M207" s="291"/>
      <c r="N207" s="292"/>
      <c r="O207" s="292"/>
      <c r="P207" s="292"/>
      <c r="Q207" s="292"/>
      <c r="R207" s="292"/>
      <c r="S207" s="292"/>
      <c r="T207" s="293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94" t="s">
        <v>136</v>
      </c>
      <c r="AU207" s="294" t="s">
        <v>83</v>
      </c>
      <c r="AV207" s="16" t="s">
        <v>143</v>
      </c>
      <c r="AW207" s="16" t="s">
        <v>30</v>
      </c>
      <c r="AX207" s="16" t="s">
        <v>73</v>
      </c>
      <c r="AY207" s="294" t="s">
        <v>128</v>
      </c>
    </row>
    <row r="208" s="15" customFormat="1">
      <c r="A208" s="15"/>
      <c r="B208" s="273"/>
      <c r="C208" s="274"/>
      <c r="D208" s="253" t="s">
        <v>136</v>
      </c>
      <c r="E208" s="275" t="s">
        <v>1</v>
      </c>
      <c r="F208" s="276" t="s">
        <v>176</v>
      </c>
      <c r="G208" s="274"/>
      <c r="H208" s="277">
        <v>120.315</v>
      </c>
      <c r="I208" s="278"/>
      <c r="J208" s="274"/>
      <c r="K208" s="274"/>
      <c r="L208" s="279"/>
      <c r="M208" s="280"/>
      <c r="N208" s="281"/>
      <c r="O208" s="281"/>
      <c r="P208" s="281"/>
      <c r="Q208" s="281"/>
      <c r="R208" s="281"/>
      <c r="S208" s="281"/>
      <c r="T208" s="282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83" t="s">
        <v>136</v>
      </c>
      <c r="AU208" s="283" t="s">
        <v>83</v>
      </c>
      <c r="AV208" s="15" t="s">
        <v>134</v>
      </c>
      <c r="AW208" s="15" t="s">
        <v>30</v>
      </c>
      <c r="AX208" s="15" t="s">
        <v>81</v>
      </c>
      <c r="AY208" s="283" t="s">
        <v>128</v>
      </c>
    </row>
    <row r="209" s="2" customFormat="1" ht="16.5" customHeight="1">
      <c r="A209" s="39"/>
      <c r="B209" s="40"/>
      <c r="C209" s="295" t="s">
        <v>202</v>
      </c>
      <c r="D209" s="295" t="s">
        <v>219</v>
      </c>
      <c r="E209" s="296" t="s">
        <v>220</v>
      </c>
      <c r="F209" s="297" t="s">
        <v>221</v>
      </c>
      <c r="G209" s="298" t="s">
        <v>199</v>
      </c>
      <c r="H209" s="299">
        <v>33.890000000000001</v>
      </c>
      <c r="I209" s="300"/>
      <c r="J209" s="301">
        <f>ROUND(I209*H209,2)</f>
        <v>0</v>
      </c>
      <c r="K209" s="302"/>
      <c r="L209" s="303"/>
      <c r="M209" s="304" t="s">
        <v>1</v>
      </c>
      <c r="N209" s="305" t="s">
        <v>38</v>
      </c>
      <c r="O209" s="92"/>
      <c r="P209" s="247">
        <f>O209*H209</f>
        <v>0</v>
      </c>
      <c r="Q209" s="247">
        <v>1</v>
      </c>
      <c r="R209" s="247">
        <f>Q209*H209</f>
        <v>33.890000000000001</v>
      </c>
      <c r="S209" s="247">
        <v>0</v>
      </c>
      <c r="T209" s="24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9" t="s">
        <v>184</v>
      </c>
      <c r="AT209" s="249" t="s">
        <v>219</v>
      </c>
      <c r="AU209" s="249" t="s">
        <v>83</v>
      </c>
      <c r="AY209" s="18" t="s">
        <v>128</v>
      </c>
      <c r="BE209" s="250">
        <f>IF(N209="základní",J209,0)</f>
        <v>0</v>
      </c>
      <c r="BF209" s="250">
        <f>IF(N209="snížená",J209,0)</f>
        <v>0</v>
      </c>
      <c r="BG209" s="250">
        <f>IF(N209="zákl. přenesená",J209,0)</f>
        <v>0</v>
      </c>
      <c r="BH209" s="250">
        <f>IF(N209="sníž. přenesená",J209,0)</f>
        <v>0</v>
      </c>
      <c r="BI209" s="250">
        <f>IF(N209="nulová",J209,0)</f>
        <v>0</v>
      </c>
      <c r="BJ209" s="18" t="s">
        <v>81</v>
      </c>
      <c r="BK209" s="250">
        <f>ROUND(I209*H209,2)</f>
        <v>0</v>
      </c>
      <c r="BL209" s="18" t="s">
        <v>134</v>
      </c>
      <c r="BM209" s="249" t="s">
        <v>700</v>
      </c>
    </row>
    <row r="210" s="13" customFormat="1">
      <c r="A210" s="13"/>
      <c r="B210" s="251"/>
      <c r="C210" s="252"/>
      <c r="D210" s="253" t="s">
        <v>136</v>
      </c>
      <c r="E210" s="254" t="s">
        <v>1</v>
      </c>
      <c r="F210" s="255" t="s">
        <v>223</v>
      </c>
      <c r="G210" s="252"/>
      <c r="H210" s="254" t="s">
        <v>1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1" t="s">
        <v>136</v>
      </c>
      <c r="AU210" s="261" t="s">
        <v>83</v>
      </c>
      <c r="AV210" s="13" t="s">
        <v>81</v>
      </c>
      <c r="AW210" s="13" t="s">
        <v>30</v>
      </c>
      <c r="AX210" s="13" t="s">
        <v>73</v>
      </c>
      <c r="AY210" s="261" t="s">
        <v>128</v>
      </c>
    </row>
    <row r="211" s="14" customFormat="1">
      <c r="A211" s="14"/>
      <c r="B211" s="262"/>
      <c r="C211" s="263"/>
      <c r="D211" s="253" t="s">
        <v>136</v>
      </c>
      <c r="E211" s="264" t="s">
        <v>1</v>
      </c>
      <c r="F211" s="265" t="s">
        <v>701</v>
      </c>
      <c r="G211" s="263"/>
      <c r="H211" s="266">
        <v>33.890000000000001</v>
      </c>
      <c r="I211" s="267"/>
      <c r="J211" s="263"/>
      <c r="K211" s="263"/>
      <c r="L211" s="268"/>
      <c r="M211" s="269"/>
      <c r="N211" s="270"/>
      <c r="O211" s="270"/>
      <c r="P211" s="270"/>
      <c r="Q211" s="270"/>
      <c r="R211" s="270"/>
      <c r="S211" s="270"/>
      <c r="T211" s="27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2" t="s">
        <v>136</v>
      </c>
      <c r="AU211" s="272" t="s">
        <v>83</v>
      </c>
      <c r="AV211" s="14" t="s">
        <v>83</v>
      </c>
      <c r="AW211" s="14" t="s">
        <v>30</v>
      </c>
      <c r="AX211" s="14" t="s">
        <v>81</v>
      </c>
      <c r="AY211" s="272" t="s">
        <v>128</v>
      </c>
    </row>
    <row r="212" s="2" customFormat="1" ht="21.75" customHeight="1">
      <c r="A212" s="39"/>
      <c r="B212" s="40"/>
      <c r="C212" s="237" t="s">
        <v>218</v>
      </c>
      <c r="D212" s="237" t="s">
        <v>130</v>
      </c>
      <c r="E212" s="238" t="s">
        <v>226</v>
      </c>
      <c r="F212" s="239" t="s">
        <v>227</v>
      </c>
      <c r="G212" s="240" t="s">
        <v>160</v>
      </c>
      <c r="H212" s="241">
        <v>61.878999999999998</v>
      </c>
      <c r="I212" s="242"/>
      <c r="J212" s="243">
        <f>ROUND(I212*H212,2)</f>
        <v>0</v>
      </c>
      <c r="K212" s="244"/>
      <c r="L212" s="45"/>
      <c r="M212" s="245" t="s">
        <v>1</v>
      </c>
      <c r="N212" s="246" t="s">
        <v>38</v>
      </c>
      <c r="O212" s="92"/>
      <c r="P212" s="247">
        <f>O212*H212</f>
        <v>0</v>
      </c>
      <c r="Q212" s="247">
        <v>0</v>
      </c>
      <c r="R212" s="247">
        <f>Q212*H212</f>
        <v>0</v>
      </c>
      <c r="S212" s="247">
        <v>0</v>
      </c>
      <c r="T212" s="248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9" t="s">
        <v>134</v>
      </c>
      <c r="AT212" s="249" t="s">
        <v>130</v>
      </c>
      <c r="AU212" s="249" t="s">
        <v>83</v>
      </c>
      <c r="AY212" s="18" t="s">
        <v>128</v>
      </c>
      <c r="BE212" s="250">
        <f>IF(N212="základní",J212,0)</f>
        <v>0</v>
      </c>
      <c r="BF212" s="250">
        <f>IF(N212="snížená",J212,0)</f>
        <v>0</v>
      </c>
      <c r="BG212" s="250">
        <f>IF(N212="zákl. přenesená",J212,0)</f>
        <v>0</v>
      </c>
      <c r="BH212" s="250">
        <f>IF(N212="sníž. přenesená",J212,0)</f>
        <v>0</v>
      </c>
      <c r="BI212" s="250">
        <f>IF(N212="nulová",J212,0)</f>
        <v>0</v>
      </c>
      <c r="BJ212" s="18" t="s">
        <v>81</v>
      </c>
      <c r="BK212" s="250">
        <f>ROUND(I212*H212,2)</f>
        <v>0</v>
      </c>
      <c r="BL212" s="18" t="s">
        <v>134</v>
      </c>
      <c r="BM212" s="249" t="s">
        <v>702</v>
      </c>
    </row>
    <row r="213" s="13" customFormat="1">
      <c r="A213" s="13"/>
      <c r="B213" s="251"/>
      <c r="C213" s="252"/>
      <c r="D213" s="253" t="s">
        <v>136</v>
      </c>
      <c r="E213" s="254" t="s">
        <v>1</v>
      </c>
      <c r="F213" s="255" t="s">
        <v>207</v>
      </c>
      <c r="G213" s="252"/>
      <c r="H213" s="254" t="s">
        <v>1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1" t="s">
        <v>136</v>
      </c>
      <c r="AU213" s="261" t="s">
        <v>83</v>
      </c>
      <c r="AV213" s="13" t="s">
        <v>81</v>
      </c>
      <c r="AW213" s="13" t="s">
        <v>30</v>
      </c>
      <c r="AX213" s="13" t="s">
        <v>73</v>
      </c>
      <c r="AY213" s="261" t="s">
        <v>128</v>
      </c>
    </row>
    <row r="214" s="13" customFormat="1">
      <c r="A214" s="13"/>
      <c r="B214" s="251"/>
      <c r="C214" s="252"/>
      <c r="D214" s="253" t="s">
        <v>136</v>
      </c>
      <c r="E214" s="254" t="s">
        <v>1</v>
      </c>
      <c r="F214" s="255" t="s">
        <v>658</v>
      </c>
      <c r="G214" s="252"/>
      <c r="H214" s="254" t="s">
        <v>1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1" t="s">
        <v>136</v>
      </c>
      <c r="AU214" s="261" t="s">
        <v>83</v>
      </c>
      <c r="AV214" s="13" t="s">
        <v>81</v>
      </c>
      <c r="AW214" s="13" t="s">
        <v>30</v>
      </c>
      <c r="AX214" s="13" t="s">
        <v>73</v>
      </c>
      <c r="AY214" s="261" t="s">
        <v>128</v>
      </c>
    </row>
    <row r="215" s="14" customFormat="1">
      <c r="A215" s="14"/>
      <c r="B215" s="262"/>
      <c r="C215" s="263"/>
      <c r="D215" s="253" t="s">
        <v>136</v>
      </c>
      <c r="E215" s="264" t="s">
        <v>1</v>
      </c>
      <c r="F215" s="265" t="s">
        <v>703</v>
      </c>
      <c r="G215" s="263"/>
      <c r="H215" s="266">
        <v>61.878999999999998</v>
      </c>
      <c r="I215" s="267"/>
      <c r="J215" s="263"/>
      <c r="K215" s="263"/>
      <c r="L215" s="268"/>
      <c r="M215" s="269"/>
      <c r="N215" s="270"/>
      <c r="O215" s="270"/>
      <c r="P215" s="270"/>
      <c r="Q215" s="270"/>
      <c r="R215" s="270"/>
      <c r="S215" s="270"/>
      <c r="T215" s="27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2" t="s">
        <v>136</v>
      </c>
      <c r="AU215" s="272" t="s">
        <v>83</v>
      </c>
      <c r="AV215" s="14" t="s">
        <v>83</v>
      </c>
      <c r="AW215" s="14" t="s">
        <v>30</v>
      </c>
      <c r="AX215" s="14" t="s">
        <v>81</v>
      </c>
      <c r="AY215" s="272" t="s">
        <v>128</v>
      </c>
    </row>
    <row r="216" s="2" customFormat="1" ht="16.5" customHeight="1">
      <c r="A216" s="39"/>
      <c r="B216" s="40"/>
      <c r="C216" s="295" t="s">
        <v>225</v>
      </c>
      <c r="D216" s="295" t="s">
        <v>219</v>
      </c>
      <c r="E216" s="296" t="s">
        <v>231</v>
      </c>
      <c r="F216" s="297" t="s">
        <v>232</v>
      </c>
      <c r="G216" s="298" t="s">
        <v>199</v>
      </c>
      <c r="H216" s="299">
        <v>123.758</v>
      </c>
      <c r="I216" s="300"/>
      <c r="J216" s="301">
        <f>ROUND(I216*H216,2)</f>
        <v>0</v>
      </c>
      <c r="K216" s="302"/>
      <c r="L216" s="303"/>
      <c r="M216" s="304" t="s">
        <v>1</v>
      </c>
      <c r="N216" s="305" t="s">
        <v>38</v>
      </c>
      <c r="O216" s="92"/>
      <c r="P216" s="247">
        <f>O216*H216</f>
        <v>0</v>
      </c>
      <c r="Q216" s="247">
        <v>0</v>
      </c>
      <c r="R216" s="247">
        <f>Q216*H216</f>
        <v>0</v>
      </c>
      <c r="S216" s="247">
        <v>0</v>
      </c>
      <c r="T216" s="24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9" t="s">
        <v>184</v>
      </c>
      <c r="AT216" s="249" t="s">
        <v>219</v>
      </c>
      <c r="AU216" s="249" t="s">
        <v>83</v>
      </c>
      <c r="AY216" s="18" t="s">
        <v>128</v>
      </c>
      <c r="BE216" s="250">
        <f>IF(N216="základní",J216,0)</f>
        <v>0</v>
      </c>
      <c r="BF216" s="250">
        <f>IF(N216="snížená",J216,0)</f>
        <v>0</v>
      </c>
      <c r="BG216" s="250">
        <f>IF(N216="zákl. přenesená",J216,0)</f>
        <v>0</v>
      </c>
      <c r="BH216" s="250">
        <f>IF(N216="sníž. přenesená",J216,0)</f>
        <v>0</v>
      </c>
      <c r="BI216" s="250">
        <f>IF(N216="nulová",J216,0)</f>
        <v>0</v>
      </c>
      <c r="BJ216" s="18" t="s">
        <v>81</v>
      </c>
      <c r="BK216" s="250">
        <f>ROUND(I216*H216,2)</f>
        <v>0</v>
      </c>
      <c r="BL216" s="18" t="s">
        <v>134</v>
      </c>
      <c r="BM216" s="249" t="s">
        <v>704</v>
      </c>
    </row>
    <row r="217" s="13" customFormat="1">
      <c r="A217" s="13"/>
      <c r="B217" s="251"/>
      <c r="C217" s="252"/>
      <c r="D217" s="253" t="s">
        <v>136</v>
      </c>
      <c r="E217" s="254" t="s">
        <v>1</v>
      </c>
      <c r="F217" s="255" t="s">
        <v>223</v>
      </c>
      <c r="G217" s="252"/>
      <c r="H217" s="254" t="s">
        <v>1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1" t="s">
        <v>136</v>
      </c>
      <c r="AU217" s="261" t="s">
        <v>83</v>
      </c>
      <c r="AV217" s="13" t="s">
        <v>81</v>
      </c>
      <c r="AW217" s="13" t="s">
        <v>30</v>
      </c>
      <c r="AX217" s="13" t="s">
        <v>73</v>
      </c>
      <c r="AY217" s="261" t="s">
        <v>128</v>
      </c>
    </row>
    <row r="218" s="14" customFormat="1">
      <c r="A218" s="14"/>
      <c r="B218" s="262"/>
      <c r="C218" s="263"/>
      <c r="D218" s="253" t="s">
        <v>136</v>
      </c>
      <c r="E218" s="264" t="s">
        <v>1</v>
      </c>
      <c r="F218" s="265" t="s">
        <v>705</v>
      </c>
      <c r="G218" s="263"/>
      <c r="H218" s="266">
        <v>123.758</v>
      </c>
      <c r="I218" s="267"/>
      <c r="J218" s="263"/>
      <c r="K218" s="263"/>
      <c r="L218" s="268"/>
      <c r="M218" s="269"/>
      <c r="N218" s="270"/>
      <c r="O218" s="270"/>
      <c r="P218" s="270"/>
      <c r="Q218" s="270"/>
      <c r="R218" s="270"/>
      <c r="S218" s="270"/>
      <c r="T218" s="27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2" t="s">
        <v>136</v>
      </c>
      <c r="AU218" s="272" t="s">
        <v>83</v>
      </c>
      <c r="AV218" s="14" t="s">
        <v>83</v>
      </c>
      <c r="AW218" s="14" t="s">
        <v>30</v>
      </c>
      <c r="AX218" s="14" t="s">
        <v>81</v>
      </c>
      <c r="AY218" s="272" t="s">
        <v>128</v>
      </c>
    </row>
    <row r="219" s="2" customFormat="1" ht="21.75" customHeight="1">
      <c r="A219" s="39"/>
      <c r="B219" s="40"/>
      <c r="C219" s="237" t="s">
        <v>230</v>
      </c>
      <c r="D219" s="237" t="s">
        <v>130</v>
      </c>
      <c r="E219" s="238" t="s">
        <v>235</v>
      </c>
      <c r="F219" s="239" t="s">
        <v>236</v>
      </c>
      <c r="G219" s="240" t="s">
        <v>151</v>
      </c>
      <c r="H219" s="241">
        <v>103.2</v>
      </c>
      <c r="I219" s="242"/>
      <c r="J219" s="243">
        <f>ROUND(I219*H219,2)</f>
        <v>0</v>
      </c>
      <c r="K219" s="244"/>
      <c r="L219" s="45"/>
      <c r="M219" s="245" t="s">
        <v>1</v>
      </c>
      <c r="N219" s="246" t="s">
        <v>38</v>
      </c>
      <c r="O219" s="92"/>
      <c r="P219" s="247">
        <f>O219*H219</f>
        <v>0</v>
      </c>
      <c r="Q219" s="247">
        <v>0</v>
      </c>
      <c r="R219" s="247">
        <f>Q219*H219</f>
        <v>0</v>
      </c>
      <c r="S219" s="247">
        <v>0</v>
      </c>
      <c r="T219" s="248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9" t="s">
        <v>134</v>
      </c>
      <c r="AT219" s="249" t="s">
        <v>130</v>
      </c>
      <c r="AU219" s="249" t="s">
        <v>83</v>
      </c>
      <c r="AY219" s="18" t="s">
        <v>128</v>
      </c>
      <c r="BE219" s="250">
        <f>IF(N219="základní",J219,0)</f>
        <v>0</v>
      </c>
      <c r="BF219" s="250">
        <f>IF(N219="snížená",J219,0)</f>
        <v>0</v>
      </c>
      <c r="BG219" s="250">
        <f>IF(N219="zákl. přenesená",J219,0)</f>
        <v>0</v>
      </c>
      <c r="BH219" s="250">
        <f>IF(N219="sníž. přenesená",J219,0)</f>
        <v>0</v>
      </c>
      <c r="BI219" s="250">
        <f>IF(N219="nulová",J219,0)</f>
        <v>0</v>
      </c>
      <c r="BJ219" s="18" t="s">
        <v>81</v>
      </c>
      <c r="BK219" s="250">
        <f>ROUND(I219*H219,2)</f>
        <v>0</v>
      </c>
      <c r="BL219" s="18" t="s">
        <v>134</v>
      </c>
      <c r="BM219" s="249" t="s">
        <v>706</v>
      </c>
    </row>
    <row r="220" s="13" customFormat="1">
      <c r="A220" s="13"/>
      <c r="B220" s="251"/>
      <c r="C220" s="252"/>
      <c r="D220" s="253" t="s">
        <v>136</v>
      </c>
      <c r="E220" s="254" t="s">
        <v>1</v>
      </c>
      <c r="F220" s="255" t="s">
        <v>238</v>
      </c>
      <c r="G220" s="252"/>
      <c r="H220" s="254" t="s">
        <v>1</v>
      </c>
      <c r="I220" s="256"/>
      <c r="J220" s="252"/>
      <c r="K220" s="252"/>
      <c r="L220" s="257"/>
      <c r="M220" s="258"/>
      <c r="N220" s="259"/>
      <c r="O220" s="259"/>
      <c r="P220" s="259"/>
      <c r="Q220" s="259"/>
      <c r="R220" s="259"/>
      <c r="S220" s="259"/>
      <c r="T220" s="26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1" t="s">
        <v>136</v>
      </c>
      <c r="AU220" s="261" t="s">
        <v>83</v>
      </c>
      <c r="AV220" s="13" t="s">
        <v>81</v>
      </c>
      <c r="AW220" s="13" t="s">
        <v>30</v>
      </c>
      <c r="AX220" s="13" t="s">
        <v>73</v>
      </c>
      <c r="AY220" s="261" t="s">
        <v>128</v>
      </c>
    </row>
    <row r="221" s="13" customFormat="1">
      <c r="A221" s="13"/>
      <c r="B221" s="251"/>
      <c r="C221" s="252"/>
      <c r="D221" s="253" t="s">
        <v>136</v>
      </c>
      <c r="E221" s="254" t="s">
        <v>1</v>
      </c>
      <c r="F221" s="255" t="s">
        <v>239</v>
      </c>
      <c r="G221" s="252"/>
      <c r="H221" s="254" t="s">
        <v>1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1" t="s">
        <v>136</v>
      </c>
      <c r="AU221" s="261" t="s">
        <v>83</v>
      </c>
      <c r="AV221" s="13" t="s">
        <v>81</v>
      </c>
      <c r="AW221" s="13" t="s">
        <v>30</v>
      </c>
      <c r="AX221" s="13" t="s">
        <v>73</v>
      </c>
      <c r="AY221" s="261" t="s">
        <v>128</v>
      </c>
    </row>
    <row r="222" s="13" customFormat="1">
      <c r="A222" s="13"/>
      <c r="B222" s="251"/>
      <c r="C222" s="252"/>
      <c r="D222" s="253" t="s">
        <v>136</v>
      </c>
      <c r="E222" s="254" t="s">
        <v>1</v>
      </c>
      <c r="F222" s="255" t="s">
        <v>240</v>
      </c>
      <c r="G222" s="252"/>
      <c r="H222" s="254" t="s">
        <v>1</v>
      </c>
      <c r="I222" s="256"/>
      <c r="J222" s="252"/>
      <c r="K222" s="252"/>
      <c r="L222" s="257"/>
      <c r="M222" s="258"/>
      <c r="N222" s="259"/>
      <c r="O222" s="259"/>
      <c r="P222" s="259"/>
      <c r="Q222" s="259"/>
      <c r="R222" s="259"/>
      <c r="S222" s="259"/>
      <c r="T222" s="26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1" t="s">
        <v>136</v>
      </c>
      <c r="AU222" s="261" t="s">
        <v>83</v>
      </c>
      <c r="AV222" s="13" t="s">
        <v>81</v>
      </c>
      <c r="AW222" s="13" t="s">
        <v>30</v>
      </c>
      <c r="AX222" s="13" t="s">
        <v>73</v>
      </c>
      <c r="AY222" s="261" t="s">
        <v>128</v>
      </c>
    </row>
    <row r="223" s="13" customFormat="1">
      <c r="A223" s="13"/>
      <c r="B223" s="251"/>
      <c r="C223" s="252"/>
      <c r="D223" s="253" t="s">
        <v>136</v>
      </c>
      <c r="E223" s="254" t="s">
        <v>1</v>
      </c>
      <c r="F223" s="255" t="s">
        <v>658</v>
      </c>
      <c r="G223" s="252"/>
      <c r="H223" s="254" t="s">
        <v>1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1" t="s">
        <v>136</v>
      </c>
      <c r="AU223" s="261" t="s">
        <v>83</v>
      </c>
      <c r="AV223" s="13" t="s">
        <v>81</v>
      </c>
      <c r="AW223" s="13" t="s">
        <v>30</v>
      </c>
      <c r="AX223" s="13" t="s">
        <v>73</v>
      </c>
      <c r="AY223" s="261" t="s">
        <v>128</v>
      </c>
    </row>
    <row r="224" s="13" customFormat="1">
      <c r="A224" s="13"/>
      <c r="B224" s="251"/>
      <c r="C224" s="252"/>
      <c r="D224" s="253" t="s">
        <v>136</v>
      </c>
      <c r="E224" s="254" t="s">
        <v>1</v>
      </c>
      <c r="F224" s="255" t="s">
        <v>155</v>
      </c>
      <c r="G224" s="252"/>
      <c r="H224" s="254" t="s">
        <v>1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6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1" t="s">
        <v>136</v>
      </c>
      <c r="AU224" s="261" t="s">
        <v>83</v>
      </c>
      <c r="AV224" s="13" t="s">
        <v>81</v>
      </c>
      <c r="AW224" s="13" t="s">
        <v>30</v>
      </c>
      <c r="AX224" s="13" t="s">
        <v>73</v>
      </c>
      <c r="AY224" s="261" t="s">
        <v>128</v>
      </c>
    </row>
    <row r="225" s="14" customFormat="1">
      <c r="A225" s="14"/>
      <c r="B225" s="262"/>
      <c r="C225" s="263"/>
      <c r="D225" s="253" t="s">
        <v>136</v>
      </c>
      <c r="E225" s="264" t="s">
        <v>1</v>
      </c>
      <c r="F225" s="265" t="s">
        <v>707</v>
      </c>
      <c r="G225" s="263"/>
      <c r="H225" s="266">
        <v>90.959999999999994</v>
      </c>
      <c r="I225" s="267"/>
      <c r="J225" s="263"/>
      <c r="K225" s="263"/>
      <c r="L225" s="268"/>
      <c r="M225" s="269"/>
      <c r="N225" s="270"/>
      <c r="O225" s="270"/>
      <c r="P225" s="270"/>
      <c r="Q225" s="270"/>
      <c r="R225" s="270"/>
      <c r="S225" s="270"/>
      <c r="T225" s="27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2" t="s">
        <v>136</v>
      </c>
      <c r="AU225" s="272" t="s">
        <v>83</v>
      </c>
      <c r="AV225" s="14" t="s">
        <v>83</v>
      </c>
      <c r="AW225" s="14" t="s">
        <v>30</v>
      </c>
      <c r="AX225" s="14" t="s">
        <v>73</v>
      </c>
      <c r="AY225" s="272" t="s">
        <v>128</v>
      </c>
    </row>
    <row r="226" s="14" customFormat="1">
      <c r="A226" s="14"/>
      <c r="B226" s="262"/>
      <c r="C226" s="263"/>
      <c r="D226" s="253" t="s">
        <v>136</v>
      </c>
      <c r="E226" s="264" t="s">
        <v>1</v>
      </c>
      <c r="F226" s="265" t="s">
        <v>708</v>
      </c>
      <c r="G226" s="263"/>
      <c r="H226" s="266">
        <v>11.52</v>
      </c>
      <c r="I226" s="267"/>
      <c r="J226" s="263"/>
      <c r="K226" s="263"/>
      <c r="L226" s="268"/>
      <c r="M226" s="269"/>
      <c r="N226" s="270"/>
      <c r="O226" s="270"/>
      <c r="P226" s="270"/>
      <c r="Q226" s="270"/>
      <c r="R226" s="270"/>
      <c r="S226" s="270"/>
      <c r="T226" s="27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2" t="s">
        <v>136</v>
      </c>
      <c r="AU226" s="272" t="s">
        <v>83</v>
      </c>
      <c r="AV226" s="14" t="s">
        <v>83</v>
      </c>
      <c r="AW226" s="14" t="s">
        <v>30</v>
      </c>
      <c r="AX226" s="14" t="s">
        <v>73</v>
      </c>
      <c r="AY226" s="272" t="s">
        <v>128</v>
      </c>
    </row>
    <row r="227" s="14" customFormat="1">
      <c r="A227" s="14"/>
      <c r="B227" s="262"/>
      <c r="C227" s="263"/>
      <c r="D227" s="253" t="s">
        <v>136</v>
      </c>
      <c r="E227" s="264" t="s">
        <v>1</v>
      </c>
      <c r="F227" s="265" t="s">
        <v>709</v>
      </c>
      <c r="G227" s="263"/>
      <c r="H227" s="266">
        <v>0.71999999999999997</v>
      </c>
      <c r="I227" s="267"/>
      <c r="J227" s="263"/>
      <c r="K227" s="263"/>
      <c r="L227" s="268"/>
      <c r="M227" s="269"/>
      <c r="N227" s="270"/>
      <c r="O227" s="270"/>
      <c r="P227" s="270"/>
      <c r="Q227" s="270"/>
      <c r="R227" s="270"/>
      <c r="S227" s="270"/>
      <c r="T227" s="27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2" t="s">
        <v>136</v>
      </c>
      <c r="AU227" s="272" t="s">
        <v>83</v>
      </c>
      <c r="AV227" s="14" t="s">
        <v>83</v>
      </c>
      <c r="AW227" s="14" t="s">
        <v>30</v>
      </c>
      <c r="AX227" s="14" t="s">
        <v>73</v>
      </c>
      <c r="AY227" s="272" t="s">
        <v>128</v>
      </c>
    </row>
    <row r="228" s="15" customFormat="1">
      <c r="A228" s="15"/>
      <c r="B228" s="273"/>
      <c r="C228" s="274"/>
      <c r="D228" s="253" t="s">
        <v>136</v>
      </c>
      <c r="E228" s="275" t="s">
        <v>1</v>
      </c>
      <c r="F228" s="276" t="s">
        <v>176</v>
      </c>
      <c r="G228" s="274"/>
      <c r="H228" s="277">
        <v>103.19999999999999</v>
      </c>
      <c r="I228" s="278"/>
      <c r="J228" s="274"/>
      <c r="K228" s="274"/>
      <c r="L228" s="279"/>
      <c r="M228" s="280"/>
      <c r="N228" s="281"/>
      <c r="O228" s="281"/>
      <c r="P228" s="281"/>
      <c r="Q228" s="281"/>
      <c r="R228" s="281"/>
      <c r="S228" s="281"/>
      <c r="T228" s="282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83" t="s">
        <v>136</v>
      </c>
      <c r="AU228" s="283" t="s">
        <v>83</v>
      </c>
      <c r="AV228" s="15" t="s">
        <v>134</v>
      </c>
      <c r="AW228" s="15" t="s">
        <v>30</v>
      </c>
      <c r="AX228" s="15" t="s">
        <v>81</v>
      </c>
      <c r="AY228" s="283" t="s">
        <v>128</v>
      </c>
    </row>
    <row r="229" s="2" customFormat="1" ht="16.5" customHeight="1">
      <c r="A229" s="39"/>
      <c r="B229" s="40"/>
      <c r="C229" s="237" t="s">
        <v>8</v>
      </c>
      <c r="D229" s="237" t="s">
        <v>130</v>
      </c>
      <c r="E229" s="238" t="s">
        <v>243</v>
      </c>
      <c r="F229" s="239" t="s">
        <v>244</v>
      </c>
      <c r="G229" s="240" t="s">
        <v>151</v>
      </c>
      <c r="H229" s="241">
        <v>103.2</v>
      </c>
      <c r="I229" s="242"/>
      <c r="J229" s="243">
        <f>ROUND(I229*H229,2)</f>
        <v>0</v>
      </c>
      <c r="K229" s="244"/>
      <c r="L229" s="45"/>
      <c r="M229" s="245" t="s">
        <v>1</v>
      </c>
      <c r="N229" s="246" t="s">
        <v>38</v>
      </c>
      <c r="O229" s="92"/>
      <c r="P229" s="247">
        <f>O229*H229</f>
        <v>0</v>
      </c>
      <c r="Q229" s="247">
        <v>0</v>
      </c>
      <c r="R229" s="247">
        <f>Q229*H229</f>
        <v>0</v>
      </c>
      <c r="S229" s="247">
        <v>0</v>
      </c>
      <c r="T229" s="24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9" t="s">
        <v>134</v>
      </c>
      <c r="AT229" s="249" t="s">
        <v>130</v>
      </c>
      <c r="AU229" s="249" t="s">
        <v>83</v>
      </c>
      <c r="AY229" s="18" t="s">
        <v>128</v>
      </c>
      <c r="BE229" s="250">
        <f>IF(N229="základní",J229,0)</f>
        <v>0</v>
      </c>
      <c r="BF229" s="250">
        <f>IF(N229="snížená",J229,0)</f>
        <v>0</v>
      </c>
      <c r="BG229" s="250">
        <f>IF(N229="zákl. přenesená",J229,0)</f>
        <v>0</v>
      </c>
      <c r="BH229" s="250">
        <f>IF(N229="sníž. přenesená",J229,0)</f>
        <v>0</v>
      </c>
      <c r="BI229" s="250">
        <f>IF(N229="nulová",J229,0)</f>
        <v>0</v>
      </c>
      <c r="BJ229" s="18" t="s">
        <v>81</v>
      </c>
      <c r="BK229" s="250">
        <f>ROUND(I229*H229,2)</f>
        <v>0</v>
      </c>
      <c r="BL229" s="18" t="s">
        <v>134</v>
      </c>
      <c r="BM229" s="249" t="s">
        <v>710</v>
      </c>
    </row>
    <row r="230" s="13" customFormat="1">
      <c r="A230" s="13"/>
      <c r="B230" s="251"/>
      <c r="C230" s="252"/>
      <c r="D230" s="253" t="s">
        <v>136</v>
      </c>
      <c r="E230" s="254" t="s">
        <v>1</v>
      </c>
      <c r="F230" s="255" t="s">
        <v>246</v>
      </c>
      <c r="G230" s="252"/>
      <c r="H230" s="254" t="s">
        <v>1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1" t="s">
        <v>136</v>
      </c>
      <c r="AU230" s="261" t="s">
        <v>83</v>
      </c>
      <c r="AV230" s="13" t="s">
        <v>81</v>
      </c>
      <c r="AW230" s="13" t="s">
        <v>30</v>
      </c>
      <c r="AX230" s="13" t="s">
        <v>73</v>
      </c>
      <c r="AY230" s="261" t="s">
        <v>128</v>
      </c>
    </row>
    <row r="231" s="13" customFormat="1">
      <c r="A231" s="13"/>
      <c r="B231" s="251"/>
      <c r="C231" s="252"/>
      <c r="D231" s="253" t="s">
        <v>136</v>
      </c>
      <c r="E231" s="254" t="s">
        <v>1</v>
      </c>
      <c r="F231" s="255" t="s">
        <v>247</v>
      </c>
      <c r="G231" s="252"/>
      <c r="H231" s="254" t="s">
        <v>1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1" t="s">
        <v>136</v>
      </c>
      <c r="AU231" s="261" t="s">
        <v>83</v>
      </c>
      <c r="AV231" s="13" t="s">
        <v>81</v>
      </c>
      <c r="AW231" s="13" t="s">
        <v>30</v>
      </c>
      <c r="AX231" s="13" t="s">
        <v>73</v>
      </c>
      <c r="AY231" s="261" t="s">
        <v>128</v>
      </c>
    </row>
    <row r="232" s="13" customFormat="1">
      <c r="A232" s="13"/>
      <c r="B232" s="251"/>
      <c r="C232" s="252"/>
      <c r="D232" s="253" t="s">
        <v>136</v>
      </c>
      <c r="E232" s="254" t="s">
        <v>1</v>
      </c>
      <c r="F232" s="255" t="s">
        <v>248</v>
      </c>
      <c r="G232" s="252"/>
      <c r="H232" s="254" t="s">
        <v>1</v>
      </c>
      <c r="I232" s="256"/>
      <c r="J232" s="252"/>
      <c r="K232" s="252"/>
      <c r="L232" s="257"/>
      <c r="M232" s="258"/>
      <c r="N232" s="259"/>
      <c r="O232" s="259"/>
      <c r="P232" s="259"/>
      <c r="Q232" s="259"/>
      <c r="R232" s="259"/>
      <c r="S232" s="259"/>
      <c r="T232" s="26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1" t="s">
        <v>136</v>
      </c>
      <c r="AU232" s="261" t="s">
        <v>83</v>
      </c>
      <c r="AV232" s="13" t="s">
        <v>81</v>
      </c>
      <c r="AW232" s="13" t="s">
        <v>30</v>
      </c>
      <c r="AX232" s="13" t="s">
        <v>73</v>
      </c>
      <c r="AY232" s="261" t="s">
        <v>128</v>
      </c>
    </row>
    <row r="233" s="13" customFormat="1">
      <c r="A233" s="13"/>
      <c r="B233" s="251"/>
      <c r="C233" s="252"/>
      <c r="D233" s="253" t="s">
        <v>136</v>
      </c>
      <c r="E233" s="254" t="s">
        <v>1</v>
      </c>
      <c r="F233" s="255" t="s">
        <v>249</v>
      </c>
      <c r="G233" s="252"/>
      <c r="H233" s="254" t="s">
        <v>1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1" t="s">
        <v>136</v>
      </c>
      <c r="AU233" s="261" t="s">
        <v>83</v>
      </c>
      <c r="AV233" s="13" t="s">
        <v>81</v>
      </c>
      <c r="AW233" s="13" t="s">
        <v>30</v>
      </c>
      <c r="AX233" s="13" t="s">
        <v>73</v>
      </c>
      <c r="AY233" s="261" t="s">
        <v>128</v>
      </c>
    </row>
    <row r="234" s="13" customFormat="1">
      <c r="A234" s="13"/>
      <c r="B234" s="251"/>
      <c r="C234" s="252"/>
      <c r="D234" s="253" t="s">
        <v>136</v>
      </c>
      <c r="E234" s="254" t="s">
        <v>1</v>
      </c>
      <c r="F234" s="255" t="s">
        <v>250</v>
      </c>
      <c r="G234" s="252"/>
      <c r="H234" s="254" t="s">
        <v>1</v>
      </c>
      <c r="I234" s="256"/>
      <c r="J234" s="252"/>
      <c r="K234" s="252"/>
      <c r="L234" s="257"/>
      <c r="M234" s="258"/>
      <c r="N234" s="259"/>
      <c r="O234" s="259"/>
      <c r="P234" s="259"/>
      <c r="Q234" s="259"/>
      <c r="R234" s="259"/>
      <c r="S234" s="259"/>
      <c r="T234" s="26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1" t="s">
        <v>136</v>
      </c>
      <c r="AU234" s="261" t="s">
        <v>83</v>
      </c>
      <c r="AV234" s="13" t="s">
        <v>81</v>
      </c>
      <c r="AW234" s="13" t="s">
        <v>30</v>
      </c>
      <c r="AX234" s="13" t="s">
        <v>73</v>
      </c>
      <c r="AY234" s="261" t="s">
        <v>128</v>
      </c>
    </row>
    <row r="235" s="13" customFormat="1">
      <c r="A235" s="13"/>
      <c r="B235" s="251"/>
      <c r="C235" s="252"/>
      <c r="D235" s="253" t="s">
        <v>136</v>
      </c>
      <c r="E235" s="254" t="s">
        <v>1</v>
      </c>
      <c r="F235" s="255" t="s">
        <v>251</v>
      </c>
      <c r="G235" s="252"/>
      <c r="H235" s="254" t="s">
        <v>1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1" t="s">
        <v>136</v>
      </c>
      <c r="AU235" s="261" t="s">
        <v>83</v>
      </c>
      <c r="AV235" s="13" t="s">
        <v>81</v>
      </c>
      <c r="AW235" s="13" t="s">
        <v>30</v>
      </c>
      <c r="AX235" s="13" t="s">
        <v>73</v>
      </c>
      <c r="AY235" s="261" t="s">
        <v>128</v>
      </c>
    </row>
    <row r="236" s="13" customFormat="1">
      <c r="A236" s="13"/>
      <c r="B236" s="251"/>
      <c r="C236" s="252"/>
      <c r="D236" s="253" t="s">
        <v>136</v>
      </c>
      <c r="E236" s="254" t="s">
        <v>1</v>
      </c>
      <c r="F236" s="255" t="s">
        <v>252</v>
      </c>
      <c r="G236" s="252"/>
      <c r="H236" s="254" t="s">
        <v>1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1" t="s">
        <v>136</v>
      </c>
      <c r="AU236" s="261" t="s">
        <v>83</v>
      </c>
      <c r="AV236" s="13" t="s">
        <v>81</v>
      </c>
      <c r="AW236" s="13" t="s">
        <v>30</v>
      </c>
      <c r="AX236" s="13" t="s">
        <v>73</v>
      </c>
      <c r="AY236" s="261" t="s">
        <v>128</v>
      </c>
    </row>
    <row r="237" s="13" customFormat="1">
      <c r="A237" s="13"/>
      <c r="B237" s="251"/>
      <c r="C237" s="252"/>
      <c r="D237" s="253" t="s">
        <v>136</v>
      </c>
      <c r="E237" s="254" t="s">
        <v>1</v>
      </c>
      <c r="F237" s="255" t="s">
        <v>253</v>
      </c>
      <c r="G237" s="252"/>
      <c r="H237" s="254" t="s">
        <v>1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1" t="s">
        <v>136</v>
      </c>
      <c r="AU237" s="261" t="s">
        <v>83</v>
      </c>
      <c r="AV237" s="13" t="s">
        <v>81</v>
      </c>
      <c r="AW237" s="13" t="s">
        <v>30</v>
      </c>
      <c r="AX237" s="13" t="s">
        <v>73</v>
      </c>
      <c r="AY237" s="261" t="s">
        <v>128</v>
      </c>
    </row>
    <row r="238" s="13" customFormat="1">
      <c r="A238" s="13"/>
      <c r="B238" s="251"/>
      <c r="C238" s="252"/>
      <c r="D238" s="253" t="s">
        <v>136</v>
      </c>
      <c r="E238" s="254" t="s">
        <v>1</v>
      </c>
      <c r="F238" s="255" t="s">
        <v>254</v>
      </c>
      <c r="G238" s="252"/>
      <c r="H238" s="254" t="s">
        <v>1</v>
      </c>
      <c r="I238" s="256"/>
      <c r="J238" s="252"/>
      <c r="K238" s="252"/>
      <c r="L238" s="257"/>
      <c r="M238" s="258"/>
      <c r="N238" s="259"/>
      <c r="O238" s="259"/>
      <c r="P238" s="259"/>
      <c r="Q238" s="259"/>
      <c r="R238" s="259"/>
      <c r="S238" s="259"/>
      <c r="T238" s="26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1" t="s">
        <v>136</v>
      </c>
      <c r="AU238" s="261" t="s">
        <v>83</v>
      </c>
      <c r="AV238" s="13" t="s">
        <v>81</v>
      </c>
      <c r="AW238" s="13" t="s">
        <v>30</v>
      </c>
      <c r="AX238" s="13" t="s">
        <v>73</v>
      </c>
      <c r="AY238" s="261" t="s">
        <v>128</v>
      </c>
    </row>
    <row r="239" s="13" customFormat="1">
      <c r="A239" s="13"/>
      <c r="B239" s="251"/>
      <c r="C239" s="252"/>
      <c r="D239" s="253" t="s">
        <v>136</v>
      </c>
      <c r="E239" s="254" t="s">
        <v>1</v>
      </c>
      <c r="F239" s="255" t="s">
        <v>240</v>
      </c>
      <c r="G239" s="252"/>
      <c r="H239" s="254" t="s">
        <v>1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1" t="s">
        <v>136</v>
      </c>
      <c r="AU239" s="261" t="s">
        <v>83</v>
      </c>
      <c r="AV239" s="13" t="s">
        <v>81</v>
      </c>
      <c r="AW239" s="13" t="s">
        <v>30</v>
      </c>
      <c r="AX239" s="13" t="s">
        <v>73</v>
      </c>
      <c r="AY239" s="261" t="s">
        <v>128</v>
      </c>
    </row>
    <row r="240" s="13" customFormat="1">
      <c r="A240" s="13"/>
      <c r="B240" s="251"/>
      <c r="C240" s="252"/>
      <c r="D240" s="253" t="s">
        <v>136</v>
      </c>
      <c r="E240" s="254" t="s">
        <v>1</v>
      </c>
      <c r="F240" s="255" t="s">
        <v>658</v>
      </c>
      <c r="G240" s="252"/>
      <c r="H240" s="254" t="s">
        <v>1</v>
      </c>
      <c r="I240" s="256"/>
      <c r="J240" s="252"/>
      <c r="K240" s="252"/>
      <c r="L240" s="257"/>
      <c r="M240" s="258"/>
      <c r="N240" s="259"/>
      <c r="O240" s="259"/>
      <c r="P240" s="259"/>
      <c r="Q240" s="259"/>
      <c r="R240" s="259"/>
      <c r="S240" s="259"/>
      <c r="T240" s="26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1" t="s">
        <v>136</v>
      </c>
      <c r="AU240" s="261" t="s">
        <v>83</v>
      </c>
      <c r="AV240" s="13" t="s">
        <v>81</v>
      </c>
      <c r="AW240" s="13" t="s">
        <v>30</v>
      </c>
      <c r="AX240" s="13" t="s">
        <v>73</v>
      </c>
      <c r="AY240" s="261" t="s">
        <v>128</v>
      </c>
    </row>
    <row r="241" s="13" customFormat="1">
      <c r="A241" s="13"/>
      <c r="B241" s="251"/>
      <c r="C241" s="252"/>
      <c r="D241" s="253" t="s">
        <v>136</v>
      </c>
      <c r="E241" s="254" t="s">
        <v>1</v>
      </c>
      <c r="F241" s="255" t="s">
        <v>155</v>
      </c>
      <c r="G241" s="252"/>
      <c r="H241" s="254" t="s">
        <v>1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1" t="s">
        <v>136</v>
      </c>
      <c r="AU241" s="261" t="s">
        <v>83</v>
      </c>
      <c r="AV241" s="13" t="s">
        <v>81</v>
      </c>
      <c r="AW241" s="13" t="s">
        <v>30</v>
      </c>
      <c r="AX241" s="13" t="s">
        <v>73</v>
      </c>
      <c r="AY241" s="261" t="s">
        <v>128</v>
      </c>
    </row>
    <row r="242" s="14" customFormat="1">
      <c r="A242" s="14"/>
      <c r="B242" s="262"/>
      <c r="C242" s="263"/>
      <c r="D242" s="253" t="s">
        <v>136</v>
      </c>
      <c r="E242" s="264" t="s">
        <v>1</v>
      </c>
      <c r="F242" s="265" t="s">
        <v>707</v>
      </c>
      <c r="G242" s="263"/>
      <c r="H242" s="266">
        <v>90.959999999999994</v>
      </c>
      <c r="I242" s="267"/>
      <c r="J242" s="263"/>
      <c r="K242" s="263"/>
      <c r="L242" s="268"/>
      <c r="M242" s="269"/>
      <c r="N242" s="270"/>
      <c r="O242" s="270"/>
      <c r="P242" s="270"/>
      <c r="Q242" s="270"/>
      <c r="R242" s="270"/>
      <c r="S242" s="270"/>
      <c r="T242" s="27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2" t="s">
        <v>136</v>
      </c>
      <c r="AU242" s="272" t="s">
        <v>83</v>
      </c>
      <c r="AV242" s="14" t="s">
        <v>83</v>
      </c>
      <c r="AW242" s="14" t="s">
        <v>30</v>
      </c>
      <c r="AX242" s="14" t="s">
        <v>73</v>
      </c>
      <c r="AY242" s="272" t="s">
        <v>128</v>
      </c>
    </row>
    <row r="243" s="14" customFormat="1">
      <c r="A243" s="14"/>
      <c r="B243" s="262"/>
      <c r="C243" s="263"/>
      <c r="D243" s="253" t="s">
        <v>136</v>
      </c>
      <c r="E243" s="264" t="s">
        <v>1</v>
      </c>
      <c r="F243" s="265" t="s">
        <v>708</v>
      </c>
      <c r="G243" s="263"/>
      <c r="H243" s="266">
        <v>11.52</v>
      </c>
      <c r="I243" s="267"/>
      <c r="J243" s="263"/>
      <c r="K243" s="263"/>
      <c r="L243" s="268"/>
      <c r="M243" s="269"/>
      <c r="N243" s="270"/>
      <c r="O243" s="270"/>
      <c r="P243" s="270"/>
      <c r="Q243" s="270"/>
      <c r="R243" s="270"/>
      <c r="S243" s="270"/>
      <c r="T243" s="27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2" t="s">
        <v>136</v>
      </c>
      <c r="AU243" s="272" t="s">
        <v>83</v>
      </c>
      <c r="AV243" s="14" t="s">
        <v>83</v>
      </c>
      <c r="AW243" s="14" t="s">
        <v>30</v>
      </c>
      <c r="AX243" s="14" t="s">
        <v>73</v>
      </c>
      <c r="AY243" s="272" t="s">
        <v>128</v>
      </c>
    </row>
    <row r="244" s="14" customFormat="1">
      <c r="A244" s="14"/>
      <c r="B244" s="262"/>
      <c r="C244" s="263"/>
      <c r="D244" s="253" t="s">
        <v>136</v>
      </c>
      <c r="E244" s="264" t="s">
        <v>1</v>
      </c>
      <c r="F244" s="265" t="s">
        <v>709</v>
      </c>
      <c r="G244" s="263"/>
      <c r="H244" s="266">
        <v>0.71999999999999997</v>
      </c>
      <c r="I244" s="267"/>
      <c r="J244" s="263"/>
      <c r="K244" s="263"/>
      <c r="L244" s="268"/>
      <c r="M244" s="269"/>
      <c r="N244" s="270"/>
      <c r="O244" s="270"/>
      <c r="P244" s="270"/>
      <c r="Q244" s="270"/>
      <c r="R244" s="270"/>
      <c r="S244" s="270"/>
      <c r="T244" s="27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2" t="s">
        <v>136</v>
      </c>
      <c r="AU244" s="272" t="s">
        <v>83</v>
      </c>
      <c r="AV244" s="14" t="s">
        <v>83</v>
      </c>
      <c r="AW244" s="14" t="s">
        <v>30</v>
      </c>
      <c r="AX244" s="14" t="s">
        <v>73</v>
      </c>
      <c r="AY244" s="272" t="s">
        <v>128</v>
      </c>
    </row>
    <row r="245" s="15" customFormat="1">
      <c r="A245" s="15"/>
      <c r="B245" s="273"/>
      <c r="C245" s="274"/>
      <c r="D245" s="253" t="s">
        <v>136</v>
      </c>
      <c r="E245" s="275" t="s">
        <v>1</v>
      </c>
      <c r="F245" s="276" t="s">
        <v>176</v>
      </c>
      <c r="G245" s="274"/>
      <c r="H245" s="277">
        <v>103.19999999999999</v>
      </c>
      <c r="I245" s="278"/>
      <c r="J245" s="274"/>
      <c r="K245" s="274"/>
      <c r="L245" s="279"/>
      <c r="M245" s="280"/>
      <c r="N245" s="281"/>
      <c r="O245" s="281"/>
      <c r="P245" s="281"/>
      <c r="Q245" s="281"/>
      <c r="R245" s="281"/>
      <c r="S245" s="281"/>
      <c r="T245" s="282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83" t="s">
        <v>136</v>
      </c>
      <c r="AU245" s="283" t="s">
        <v>83</v>
      </c>
      <c r="AV245" s="15" t="s">
        <v>134</v>
      </c>
      <c r="AW245" s="15" t="s">
        <v>30</v>
      </c>
      <c r="AX245" s="15" t="s">
        <v>81</v>
      </c>
      <c r="AY245" s="283" t="s">
        <v>128</v>
      </c>
    </row>
    <row r="246" s="2" customFormat="1" ht="16.5" customHeight="1">
      <c r="A246" s="39"/>
      <c r="B246" s="40"/>
      <c r="C246" s="237" t="s">
        <v>242</v>
      </c>
      <c r="D246" s="237" t="s">
        <v>130</v>
      </c>
      <c r="E246" s="238" t="s">
        <v>262</v>
      </c>
      <c r="F246" s="239" t="s">
        <v>263</v>
      </c>
      <c r="G246" s="240" t="s">
        <v>133</v>
      </c>
      <c r="H246" s="241">
        <v>3</v>
      </c>
      <c r="I246" s="242"/>
      <c r="J246" s="243">
        <f>ROUND(I246*H246,2)</f>
        <v>0</v>
      </c>
      <c r="K246" s="244"/>
      <c r="L246" s="45"/>
      <c r="M246" s="245" t="s">
        <v>1</v>
      </c>
      <c r="N246" s="246" t="s">
        <v>38</v>
      </c>
      <c r="O246" s="92"/>
      <c r="P246" s="247">
        <f>O246*H246</f>
        <v>0</v>
      </c>
      <c r="Q246" s="247">
        <v>0</v>
      </c>
      <c r="R246" s="247">
        <f>Q246*H246</f>
        <v>0</v>
      </c>
      <c r="S246" s="247">
        <v>0</v>
      </c>
      <c r="T246" s="248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9" t="s">
        <v>134</v>
      </c>
      <c r="AT246" s="249" t="s">
        <v>130</v>
      </c>
      <c r="AU246" s="249" t="s">
        <v>83</v>
      </c>
      <c r="AY246" s="18" t="s">
        <v>128</v>
      </c>
      <c r="BE246" s="250">
        <f>IF(N246="základní",J246,0)</f>
        <v>0</v>
      </c>
      <c r="BF246" s="250">
        <f>IF(N246="snížená",J246,0)</f>
        <v>0</v>
      </c>
      <c r="BG246" s="250">
        <f>IF(N246="zákl. přenesená",J246,0)</f>
        <v>0</v>
      </c>
      <c r="BH246" s="250">
        <f>IF(N246="sníž. přenesená",J246,0)</f>
        <v>0</v>
      </c>
      <c r="BI246" s="250">
        <f>IF(N246="nulová",J246,0)</f>
        <v>0</v>
      </c>
      <c r="BJ246" s="18" t="s">
        <v>81</v>
      </c>
      <c r="BK246" s="250">
        <f>ROUND(I246*H246,2)</f>
        <v>0</v>
      </c>
      <c r="BL246" s="18" t="s">
        <v>134</v>
      </c>
      <c r="BM246" s="249" t="s">
        <v>711</v>
      </c>
    </row>
    <row r="247" s="13" customFormat="1">
      <c r="A247" s="13"/>
      <c r="B247" s="251"/>
      <c r="C247" s="252"/>
      <c r="D247" s="253" t="s">
        <v>136</v>
      </c>
      <c r="E247" s="254" t="s">
        <v>1</v>
      </c>
      <c r="F247" s="255" t="s">
        <v>265</v>
      </c>
      <c r="G247" s="252"/>
      <c r="H247" s="254" t="s">
        <v>1</v>
      </c>
      <c r="I247" s="256"/>
      <c r="J247" s="252"/>
      <c r="K247" s="252"/>
      <c r="L247" s="257"/>
      <c r="M247" s="258"/>
      <c r="N247" s="259"/>
      <c r="O247" s="259"/>
      <c r="P247" s="259"/>
      <c r="Q247" s="259"/>
      <c r="R247" s="259"/>
      <c r="S247" s="259"/>
      <c r="T247" s="26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1" t="s">
        <v>136</v>
      </c>
      <c r="AU247" s="261" t="s">
        <v>83</v>
      </c>
      <c r="AV247" s="13" t="s">
        <v>81</v>
      </c>
      <c r="AW247" s="13" t="s">
        <v>30</v>
      </c>
      <c r="AX247" s="13" t="s">
        <v>73</v>
      </c>
      <c r="AY247" s="261" t="s">
        <v>128</v>
      </c>
    </row>
    <row r="248" s="13" customFormat="1">
      <c r="A248" s="13"/>
      <c r="B248" s="251"/>
      <c r="C248" s="252"/>
      <c r="D248" s="253" t="s">
        <v>136</v>
      </c>
      <c r="E248" s="254" t="s">
        <v>1</v>
      </c>
      <c r="F248" s="255" t="s">
        <v>259</v>
      </c>
      <c r="G248" s="252"/>
      <c r="H248" s="254" t="s">
        <v>1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1" t="s">
        <v>136</v>
      </c>
      <c r="AU248" s="261" t="s">
        <v>83</v>
      </c>
      <c r="AV248" s="13" t="s">
        <v>81</v>
      </c>
      <c r="AW248" s="13" t="s">
        <v>30</v>
      </c>
      <c r="AX248" s="13" t="s">
        <v>73</v>
      </c>
      <c r="AY248" s="261" t="s">
        <v>128</v>
      </c>
    </row>
    <row r="249" s="13" customFormat="1">
      <c r="A249" s="13"/>
      <c r="B249" s="251"/>
      <c r="C249" s="252"/>
      <c r="D249" s="253" t="s">
        <v>136</v>
      </c>
      <c r="E249" s="254" t="s">
        <v>1</v>
      </c>
      <c r="F249" s="255" t="s">
        <v>147</v>
      </c>
      <c r="G249" s="252"/>
      <c r="H249" s="254" t="s">
        <v>1</v>
      </c>
      <c r="I249" s="256"/>
      <c r="J249" s="252"/>
      <c r="K249" s="252"/>
      <c r="L249" s="257"/>
      <c r="M249" s="258"/>
      <c r="N249" s="259"/>
      <c r="O249" s="259"/>
      <c r="P249" s="259"/>
      <c r="Q249" s="259"/>
      <c r="R249" s="259"/>
      <c r="S249" s="259"/>
      <c r="T249" s="26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1" t="s">
        <v>136</v>
      </c>
      <c r="AU249" s="261" t="s">
        <v>83</v>
      </c>
      <c r="AV249" s="13" t="s">
        <v>81</v>
      </c>
      <c r="AW249" s="13" t="s">
        <v>30</v>
      </c>
      <c r="AX249" s="13" t="s">
        <v>73</v>
      </c>
      <c r="AY249" s="261" t="s">
        <v>128</v>
      </c>
    </row>
    <row r="250" s="14" customFormat="1">
      <c r="A250" s="14"/>
      <c r="B250" s="262"/>
      <c r="C250" s="263"/>
      <c r="D250" s="253" t="s">
        <v>136</v>
      </c>
      <c r="E250" s="264" t="s">
        <v>1</v>
      </c>
      <c r="F250" s="265" t="s">
        <v>712</v>
      </c>
      <c r="G250" s="263"/>
      <c r="H250" s="266">
        <v>3</v>
      </c>
      <c r="I250" s="267"/>
      <c r="J250" s="263"/>
      <c r="K250" s="263"/>
      <c r="L250" s="268"/>
      <c r="M250" s="269"/>
      <c r="N250" s="270"/>
      <c r="O250" s="270"/>
      <c r="P250" s="270"/>
      <c r="Q250" s="270"/>
      <c r="R250" s="270"/>
      <c r="S250" s="270"/>
      <c r="T250" s="27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2" t="s">
        <v>136</v>
      </c>
      <c r="AU250" s="272" t="s">
        <v>83</v>
      </c>
      <c r="AV250" s="14" t="s">
        <v>83</v>
      </c>
      <c r="AW250" s="14" t="s">
        <v>30</v>
      </c>
      <c r="AX250" s="14" t="s">
        <v>81</v>
      </c>
      <c r="AY250" s="272" t="s">
        <v>128</v>
      </c>
    </row>
    <row r="251" s="2" customFormat="1" ht="16.5" customHeight="1">
      <c r="A251" s="39"/>
      <c r="B251" s="40"/>
      <c r="C251" s="237" t="s">
        <v>255</v>
      </c>
      <c r="D251" s="237" t="s">
        <v>130</v>
      </c>
      <c r="E251" s="238" t="s">
        <v>713</v>
      </c>
      <c r="F251" s="239" t="s">
        <v>714</v>
      </c>
      <c r="G251" s="240" t="s">
        <v>408</v>
      </c>
      <c r="H251" s="241">
        <v>1</v>
      </c>
      <c r="I251" s="242"/>
      <c r="J251" s="243">
        <f>ROUND(I251*H251,2)</f>
        <v>0</v>
      </c>
      <c r="K251" s="244"/>
      <c r="L251" s="45"/>
      <c r="M251" s="245" t="s">
        <v>1</v>
      </c>
      <c r="N251" s="246" t="s">
        <v>38</v>
      </c>
      <c r="O251" s="92"/>
      <c r="P251" s="247">
        <f>O251*H251</f>
        <v>0</v>
      </c>
      <c r="Q251" s="247">
        <v>0</v>
      </c>
      <c r="R251" s="247">
        <f>Q251*H251</f>
        <v>0</v>
      </c>
      <c r="S251" s="247">
        <v>0</v>
      </c>
      <c r="T251" s="248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9" t="s">
        <v>134</v>
      </c>
      <c r="AT251" s="249" t="s">
        <v>130</v>
      </c>
      <c r="AU251" s="249" t="s">
        <v>83</v>
      </c>
      <c r="AY251" s="18" t="s">
        <v>128</v>
      </c>
      <c r="BE251" s="250">
        <f>IF(N251="základní",J251,0)</f>
        <v>0</v>
      </c>
      <c r="BF251" s="250">
        <f>IF(N251="snížená",J251,0)</f>
        <v>0</v>
      </c>
      <c r="BG251" s="250">
        <f>IF(N251="zákl. přenesená",J251,0)</f>
        <v>0</v>
      </c>
      <c r="BH251" s="250">
        <f>IF(N251="sníž. přenesená",J251,0)</f>
        <v>0</v>
      </c>
      <c r="BI251" s="250">
        <f>IF(N251="nulová",J251,0)</f>
        <v>0</v>
      </c>
      <c r="BJ251" s="18" t="s">
        <v>81</v>
      </c>
      <c r="BK251" s="250">
        <f>ROUND(I251*H251,2)</f>
        <v>0</v>
      </c>
      <c r="BL251" s="18" t="s">
        <v>134</v>
      </c>
      <c r="BM251" s="249" t="s">
        <v>715</v>
      </c>
    </row>
    <row r="252" s="13" customFormat="1">
      <c r="A252" s="13"/>
      <c r="B252" s="251"/>
      <c r="C252" s="252"/>
      <c r="D252" s="253" t="s">
        <v>136</v>
      </c>
      <c r="E252" s="254" t="s">
        <v>1</v>
      </c>
      <c r="F252" s="255" t="s">
        <v>716</v>
      </c>
      <c r="G252" s="252"/>
      <c r="H252" s="254" t="s">
        <v>1</v>
      </c>
      <c r="I252" s="256"/>
      <c r="J252" s="252"/>
      <c r="K252" s="252"/>
      <c r="L252" s="257"/>
      <c r="M252" s="258"/>
      <c r="N252" s="259"/>
      <c r="O252" s="259"/>
      <c r="P252" s="259"/>
      <c r="Q252" s="259"/>
      <c r="R252" s="259"/>
      <c r="S252" s="259"/>
      <c r="T252" s="26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1" t="s">
        <v>136</v>
      </c>
      <c r="AU252" s="261" t="s">
        <v>83</v>
      </c>
      <c r="AV252" s="13" t="s">
        <v>81</v>
      </c>
      <c r="AW252" s="13" t="s">
        <v>30</v>
      </c>
      <c r="AX252" s="13" t="s">
        <v>73</v>
      </c>
      <c r="AY252" s="261" t="s">
        <v>128</v>
      </c>
    </row>
    <row r="253" s="13" customFormat="1">
      <c r="A253" s="13"/>
      <c r="B253" s="251"/>
      <c r="C253" s="252"/>
      <c r="D253" s="253" t="s">
        <v>136</v>
      </c>
      <c r="E253" s="254" t="s">
        <v>1</v>
      </c>
      <c r="F253" s="255" t="s">
        <v>717</v>
      </c>
      <c r="G253" s="252"/>
      <c r="H253" s="254" t="s">
        <v>1</v>
      </c>
      <c r="I253" s="256"/>
      <c r="J253" s="252"/>
      <c r="K253" s="252"/>
      <c r="L253" s="257"/>
      <c r="M253" s="258"/>
      <c r="N253" s="259"/>
      <c r="O253" s="259"/>
      <c r="P253" s="259"/>
      <c r="Q253" s="259"/>
      <c r="R253" s="259"/>
      <c r="S253" s="259"/>
      <c r="T253" s="26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1" t="s">
        <v>136</v>
      </c>
      <c r="AU253" s="261" t="s">
        <v>83</v>
      </c>
      <c r="AV253" s="13" t="s">
        <v>81</v>
      </c>
      <c r="AW253" s="13" t="s">
        <v>30</v>
      </c>
      <c r="AX253" s="13" t="s">
        <v>73</v>
      </c>
      <c r="AY253" s="261" t="s">
        <v>128</v>
      </c>
    </row>
    <row r="254" s="13" customFormat="1">
      <c r="A254" s="13"/>
      <c r="B254" s="251"/>
      <c r="C254" s="252"/>
      <c r="D254" s="253" t="s">
        <v>136</v>
      </c>
      <c r="E254" s="254" t="s">
        <v>1</v>
      </c>
      <c r="F254" s="255" t="s">
        <v>718</v>
      </c>
      <c r="G254" s="252"/>
      <c r="H254" s="254" t="s">
        <v>1</v>
      </c>
      <c r="I254" s="256"/>
      <c r="J254" s="252"/>
      <c r="K254" s="252"/>
      <c r="L254" s="257"/>
      <c r="M254" s="258"/>
      <c r="N254" s="259"/>
      <c r="O254" s="259"/>
      <c r="P254" s="259"/>
      <c r="Q254" s="259"/>
      <c r="R254" s="259"/>
      <c r="S254" s="259"/>
      <c r="T254" s="26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1" t="s">
        <v>136</v>
      </c>
      <c r="AU254" s="261" t="s">
        <v>83</v>
      </c>
      <c r="AV254" s="13" t="s">
        <v>81</v>
      </c>
      <c r="AW254" s="13" t="s">
        <v>30</v>
      </c>
      <c r="AX254" s="13" t="s">
        <v>73</v>
      </c>
      <c r="AY254" s="261" t="s">
        <v>128</v>
      </c>
    </row>
    <row r="255" s="13" customFormat="1">
      <c r="A255" s="13"/>
      <c r="B255" s="251"/>
      <c r="C255" s="252"/>
      <c r="D255" s="253" t="s">
        <v>136</v>
      </c>
      <c r="E255" s="254" t="s">
        <v>1</v>
      </c>
      <c r="F255" s="255" t="s">
        <v>719</v>
      </c>
      <c r="G255" s="252"/>
      <c r="H255" s="254" t="s">
        <v>1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1" t="s">
        <v>136</v>
      </c>
      <c r="AU255" s="261" t="s">
        <v>83</v>
      </c>
      <c r="AV255" s="13" t="s">
        <v>81</v>
      </c>
      <c r="AW255" s="13" t="s">
        <v>30</v>
      </c>
      <c r="AX255" s="13" t="s">
        <v>73</v>
      </c>
      <c r="AY255" s="261" t="s">
        <v>128</v>
      </c>
    </row>
    <row r="256" s="13" customFormat="1">
      <c r="A256" s="13"/>
      <c r="B256" s="251"/>
      <c r="C256" s="252"/>
      <c r="D256" s="253" t="s">
        <v>136</v>
      </c>
      <c r="E256" s="254" t="s">
        <v>1</v>
      </c>
      <c r="F256" s="255" t="s">
        <v>720</v>
      </c>
      <c r="G256" s="252"/>
      <c r="H256" s="254" t="s">
        <v>1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1" t="s">
        <v>136</v>
      </c>
      <c r="AU256" s="261" t="s">
        <v>83</v>
      </c>
      <c r="AV256" s="13" t="s">
        <v>81</v>
      </c>
      <c r="AW256" s="13" t="s">
        <v>30</v>
      </c>
      <c r="AX256" s="13" t="s">
        <v>73</v>
      </c>
      <c r="AY256" s="261" t="s">
        <v>128</v>
      </c>
    </row>
    <row r="257" s="13" customFormat="1">
      <c r="A257" s="13"/>
      <c r="B257" s="251"/>
      <c r="C257" s="252"/>
      <c r="D257" s="253" t="s">
        <v>136</v>
      </c>
      <c r="E257" s="254" t="s">
        <v>1</v>
      </c>
      <c r="F257" s="255" t="s">
        <v>259</v>
      </c>
      <c r="G257" s="252"/>
      <c r="H257" s="254" t="s">
        <v>1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1" t="s">
        <v>136</v>
      </c>
      <c r="AU257" s="261" t="s">
        <v>83</v>
      </c>
      <c r="AV257" s="13" t="s">
        <v>81</v>
      </c>
      <c r="AW257" s="13" t="s">
        <v>30</v>
      </c>
      <c r="AX257" s="13" t="s">
        <v>73</v>
      </c>
      <c r="AY257" s="261" t="s">
        <v>128</v>
      </c>
    </row>
    <row r="258" s="14" customFormat="1">
      <c r="A258" s="14"/>
      <c r="B258" s="262"/>
      <c r="C258" s="263"/>
      <c r="D258" s="253" t="s">
        <v>136</v>
      </c>
      <c r="E258" s="264" t="s">
        <v>1</v>
      </c>
      <c r="F258" s="265" t="s">
        <v>81</v>
      </c>
      <c r="G258" s="263"/>
      <c r="H258" s="266">
        <v>1</v>
      </c>
      <c r="I258" s="267"/>
      <c r="J258" s="263"/>
      <c r="K258" s="263"/>
      <c r="L258" s="268"/>
      <c r="M258" s="269"/>
      <c r="N258" s="270"/>
      <c r="O258" s="270"/>
      <c r="P258" s="270"/>
      <c r="Q258" s="270"/>
      <c r="R258" s="270"/>
      <c r="S258" s="270"/>
      <c r="T258" s="27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2" t="s">
        <v>136</v>
      </c>
      <c r="AU258" s="272" t="s">
        <v>83</v>
      </c>
      <c r="AV258" s="14" t="s">
        <v>83</v>
      </c>
      <c r="AW258" s="14" t="s">
        <v>30</v>
      </c>
      <c r="AX258" s="14" t="s">
        <v>81</v>
      </c>
      <c r="AY258" s="272" t="s">
        <v>128</v>
      </c>
    </row>
    <row r="259" s="12" customFormat="1" ht="22.8" customHeight="1">
      <c r="A259" s="12"/>
      <c r="B259" s="221"/>
      <c r="C259" s="222"/>
      <c r="D259" s="223" t="s">
        <v>72</v>
      </c>
      <c r="E259" s="235" t="s">
        <v>202</v>
      </c>
      <c r="F259" s="235" t="s">
        <v>267</v>
      </c>
      <c r="G259" s="222"/>
      <c r="H259" s="222"/>
      <c r="I259" s="225"/>
      <c r="J259" s="236">
        <f>BK259</f>
        <v>0</v>
      </c>
      <c r="K259" s="222"/>
      <c r="L259" s="227"/>
      <c r="M259" s="228"/>
      <c r="N259" s="229"/>
      <c r="O259" s="229"/>
      <c r="P259" s="230">
        <f>SUM(P260:P299)</f>
        <v>0</v>
      </c>
      <c r="Q259" s="229"/>
      <c r="R259" s="230">
        <f>SUM(R260:R299)</f>
        <v>0.00033</v>
      </c>
      <c r="S259" s="229"/>
      <c r="T259" s="231">
        <f>SUM(T260:T299)</f>
        <v>5.0827999999999989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32" t="s">
        <v>81</v>
      </c>
      <c r="AT259" s="233" t="s">
        <v>72</v>
      </c>
      <c r="AU259" s="233" t="s">
        <v>81</v>
      </c>
      <c r="AY259" s="232" t="s">
        <v>128</v>
      </c>
      <c r="BK259" s="234">
        <f>SUM(BK260:BK299)</f>
        <v>0</v>
      </c>
    </row>
    <row r="260" s="2" customFormat="1" ht="21.75" customHeight="1">
      <c r="A260" s="39"/>
      <c r="B260" s="40"/>
      <c r="C260" s="237" t="s">
        <v>261</v>
      </c>
      <c r="D260" s="237" t="s">
        <v>130</v>
      </c>
      <c r="E260" s="238" t="s">
        <v>277</v>
      </c>
      <c r="F260" s="239" t="s">
        <v>278</v>
      </c>
      <c r="G260" s="240" t="s">
        <v>151</v>
      </c>
      <c r="H260" s="241">
        <v>6.5999999999999996</v>
      </c>
      <c r="I260" s="242"/>
      <c r="J260" s="243">
        <f>ROUND(I260*H260,2)</f>
        <v>0</v>
      </c>
      <c r="K260" s="244"/>
      <c r="L260" s="45"/>
      <c r="M260" s="245" t="s">
        <v>1</v>
      </c>
      <c r="N260" s="246" t="s">
        <v>38</v>
      </c>
      <c r="O260" s="92"/>
      <c r="P260" s="247">
        <f>O260*H260</f>
        <v>0</v>
      </c>
      <c r="Q260" s="247">
        <v>0</v>
      </c>
      <c r="R260" s="247">
        <f>Q260*H260</f>
        <v>0</v>
      </c>
      <c r="S260" s="247">
        <v>0.57999999999999996</v>
      </c>
      <c r="T260" s="248">
        <f>S260*H260</f>
        <v>3.8279999999999994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9" t="s">
        <v>134</v>
      </c>
      <c r="AT260" s="249" t="s">
        <v>130</v>
      </c>
      <c r="AU260" s="249" t="s">
        <v>83</v>
      </c>
      <c r="AY260" s="18" t="s">
        <v>128</v>
      </c>
      <c r="BE260" s="250">
        <f>IF(N260="základní",J260,0)</f>
        <v>0</v>
      </c>
      <c r="BF260" s="250">
        <f>IF(N260="snížená",J260,0)</f>
        <v>0</v>
      </c>
      <c r="BG260" s="250">
        <f>IF(N260="zákl. přenesená",J260,0)</f>
        <v>0</v>
      </c>
      <c r="BH260" s="250">
        <f>IF(N260="sníž. přenesená",J260,0)</f>
        <v>0</v>
      </c>
      <c r="BI260" s="250">
        <f>IF(N260="nulová",J260,0)</f>
        <v>0</v>
      </c>
      <c r="BJ260" s="18" t="s">
        <v>81</v>
      </c>
      <c r="BK260" s="250">
        <f>ROUND(I260*H260,2)</f>
        <v>0</v>
      </c>
      <c r="BL260" s="18" t="s">
        <v>134</v>
      </c>
      <c r="BM260" s="249" t="s">
        <v>721</v>
      </c>
    </row>
    <row r="261" s="13" customFormat="1">
      <c r="A261" s="13"/>
      <c r="B261" s="251"/>
      <c r="C261" s="252"/>
      <c r="D261" s="253" t="s">
        <v>136</v>
      </c>
      <c r="E261" s="254" t="s">
        <v>1</v>
      </c>
      <c r="F261" s="255" t="s">
        <v>280</v>
      </c>
      <c r="G261" s="252"/>
      <c r="H261" s="254" t="s">
        <v>1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1" t="s">
        <v>136</v>
      </c>
      <c r="AU261" s="261" t="s">
        <v>83</v>
      </c>
      <c r="AV261" s="13" t="s">
        <v>81</v>
      </c>
      <c r="AW261" s="13" t="s">
        <v>30</v>
      </c>
      <c r="AX261" s="13" t="s">
        <v>73</v>
      </c>
      <c r="AY261" s="261" t="s">
        <v>128</v>
      </c>
    </row>
    <row r="262" s="13" customFormat="1">
      <c r="A262" s="13"/>
      <c r="B262" s="251"/>
      <c r="C262" s="252"/>
      <c r="D262" s="253" t="s">
        <v>136</v>
      </c>
      <c r="E262" s="254" t="s">
        <v>1</v>
      </c>
      <c r="F262" s="255" t="s">
        <v>658</v>
      </c>
      <c r="G262" s="252"/>
      <c r="H262" s="254" t="s">
        <v>1</v>
      </c>
      <c r="I262" s="256"/>
      <c r="J262" s="252"/>
      <c r="K262" s="252"/>
      <c r="L262" s="257"/>
      <c r="M262" s="258"/>
      <c r="N262" s="259"/>
      <c r="O262" s="259"/>
      <c r="P262" s="259"/>
      <c r="Q262" s="259"/>
      <c r="R262" s="259"/>
      <c r="S262" s="259"/>
      <c r="T262" s="26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1" t="s">
        <v>136</v>
      </c>
      <c r="AU262" s="261" t="s">
        <v>83</v>
      </c>
      <c r="AV262" s="13" t="s">
        <v>81</v>
      </c>
      <c r="AW262" s="13" t="s">
        <v>30</v>
      </c>
      <c r="AX262" s="13" t="s">
        <v>73</v>
      </c>
      <c r="AY262" s="261" t="s">
        <v>128</v>
      </c>
    </row>
    <row r="263" s="13" customFormat="1">
      <c r="A263" s="13"/>
      <c r="B263" s="251"/>
      <c r="C263" s="252"/>
      <c r="D263" s="253" t="s">
        <v>136</v>
      </c>
      <c r="E263" s="254" t="s">
        <v>1</v>
      </c>
      <c r="F263" s="255" t="s">
        <v>667</v>
      </c>
      <c r="G263" s="252"/>
      <c r="H263" s="254" t="s">
        <v>1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1" t="s">
        <v>136</v>
      </c>
      <c r="AU263" s="261" t="s">
        <v>83</v>
      </c>
      <c r="AV263" s="13" t="s">
        <v>81</v>
      </c>
      <c r="AW263" s="13" t="s">
        <v>30</v>
      </c>
      <c r="AX263" s="13" t="s">
        <v>73</v>
      </c>
      <c r="AY263" s="261" t="s">
        <v>128</v>
      </c>
    </row>
    <row r="264" s="14" customFormat="1">
      <c r="A264" s="14"/>
      <c r="B264" s="262"/>
      <c r="C264" s="263"/>
      <c r="D264" s="253" t="s">
        <v>136</v>
      </c>
      <c r="E264" s="264" t="s">
        <v>1</v>
      </c>
      <c r="F264" s="265" t="s">
        <v>722</v>
      </c>
      <c r="G264" s="263"/>
      <c r="H264" s="266">
        <v>1.5600000000000001</v>
      </c>
      <c r="I264" s="267"/>
      <c r="J264" s="263"/>
      <c r="K264" s="263"/>
      <c r="L264" s="268"/>
      <c r="M264" s="269"/>
      <c r="N264" s="270"/>
      <c r="O264" s="270"/>
      <c r="P264" s="270"/>
      <c r="Q264" s="270"/>
      <c r="R264" s="270"/>
      <c r="S264" s="270"/>
      <c r="T264" s="27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2" t="s">
        <v>136</v>
      </c>
      <c r="AU264" s="272" t="s">
        <v>83</v>
      </c>
      <c r="AV264" s="14" t="s">
        <v>83</v>
      </c>
      <c r="AW264" s="14" t="s">
        <v>30</v>
      </c>
      <c r="AX264" s="14" t="s">
        <v>73</v>
      </c>
      <c r="AY264" s="272" t="s">
        <v>128</v>
      </c>
    </row>
    <row r="265" s="14" customFormat="1">
      <c r="A265" s="14"/>
      <c r="B265" s="262"/>
      <c r="C265" s="263"/>
      <c r="D265" s="253" t="s">
        <v>136</v>
      </c>
      <c r="E265" s="264" t="s">
        <v>1</v>
      </c>
      <c r="F265" s="265" t="s">
        <v>723</v>
      </c>
      <c r="G265" s="263"/>
      <c r="H265" s="266">
        <v>5.04</v>
      </c>
      <c r="I265" s="267"/>
      <c r="J265" s="263"/>
      <c r="K265" s="263"/>
      <c r="L265" s="268"/>
      <c r="M265" s="269"/>
      <c r="N265" s="270"/>
      <c r="O265" s="270"/>
      <c r="P265" s="270"/>
      <c r="Q265" s="270"/>
      <c r="R265" s="270"/>
      <c r="S265" s="270"/>
      <c r="T265" s="27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2" t="s">
        <v>136</v>
      </c>
      <c r="AU265" s="272" t="s">
        <v>83</v>
      </c>
      <c r="AV265" s="14" t="s">
        <v>83</v>
      </c>
      <c r="AW265" s="14" t="s">
        <v>30</v>
      </c>
      <c r="AX265" s="14" t="s">
        <v>73</v>
      </c>
      <c r="AY265" s="272" t="s">
        <v>128</v>
      </c>
    </row>
    <row r="266" s="15" customFormat="1">
      <c r="A266" s="15"/>
      <c r="B266" s="273"/>
      <c r="C266" s="274"/>
      <c r="D266" s="253" t="s">
        <v>136</v>
      </c>
      <c r="E266" s="275" t="s">
        <v>1</v>
      </c>
      <c r="F266" s="276" t="s">
        <v>176</v>
      </c>
      <c r="G266" s="274"/>
      <c r="H266" s="277">
        <v>6.5999999999999996</v>
      </c>
      <c r="I266" s="278"/>
      <c r="J266" s="274"/>
      <c r="K266" s="274"/>
      <c r="L266" s="279"/>
      <c r="M266" s="280"/>
      <c r="N266" s="281"/>
      <c r="O266" s="281"/>
      <c r="P266" s="281"/>
      <c r="Q266" s="281"/>
      <c r="R266" s="281"/>
      <c r="S266" s="281"/>
      <c r="T266" s="282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83" t="s">
        <v>136</v>
      </c>
      <c r="AU266" s="283" t="s">
        <v>83</v>
      </c>
      <c r="AV266" s="15" t="s">
        <v>134</v>
      </c>
      <c r="AW266" s="15" t="s">
        <v>30</v>
      </c>
      <c r="AX266" s="15" t="s">
        <v>81</v>
      </c>
      <c r="AY266" s="283" t="s">
        <v>128</v>
      </c>
    </row>
    <row r="267" s="2" customFormat="1" ht="21.75" customHeight="1">
      <c r="A267" s="39"/>
      <c r="B267" s="40"/>
      <c r="C267" s="237" t="s">
        <v>268</v>
      </c>
      <c r="D267" s="237" t="s">
        <v>130</v>
      </c>
      <c r="E267" s="238" t="s">
        <v>724</v>
      </c>
      <c r="F267" s="239" t="s">
        <v>725</v>
      </c>
      <c r="G267" s="240" t="s">
        <v>151</v>
      </c>
      <c r="H267" s="241">
        <v>6.5999999999999996</v>
      </c>
      <c r="I267" s="242"/>
      <c r="J267" s="243">
        <f>ROUND(I267*H267,2)</f>
        <v>0</v>
      </c>
      <c r="K267" s="244"/>
      <c r="L267" s="45"/>
      <c r="M267" s="245" t="s">
        <v>1</v>
      </c>
      <c r="N267" s="246" t="s">
        <v>38</v>
      </c>
      <c r="O267" s="92"/>
      <c r="P267" s="247">
        <f>O267*H267</f>
        <v>0</v>
      </c>
      <c r="Q267" s="247">
        <v>5.0000000000000002E-05</v>
      </c>
      <c r="R267" s="247">
        <f>Q267*H267</f>
        <v>0.00033</v>
      </c>
      <c r="S267" s="247">
        <v>0.128</v>
      </c>
      <c r="T267" s="248">
        <f>S267*H267</f>
        <v>0.8448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9" t="s">
        <v>134</v>
      </c>
      <c r="AT267" s="249" t="s">
        <v>130</v>
      </c>
      <c r="AU267" s="249" t="s">
        <v>83</v>
      </c>
      <c r="AY267" s="18" t="s">
        <v>128</v>
      </c>
      <c r="BE267" s="250">
        <f>IF(N267="základní",J267,0)</f>
        <v>0</v>
      </c>
      <c r="BF267" s="250">
        <f>IF(N267="snížená",J267,0)</f>
        <v>0</v>
      </c>
      <c r="BG267" s="250">
        <f>IF(N267="zákl. přenesená",J267,0)</f>
        <v>0</v>
      </c>
      <c r="BH267" s="250">
        <f>IF(N267="sníž. přenesená",J267,0)</f>
        <v>0</v>
      </c>
      <c r="BI267" s="250">
        <f>IF(N267="nulová",J267,0)</f>
        <v>0</v>
      </c>
      <c r="BJ267" s="18" t="s">
        <v>81</v>
      </c>
      <c r="BK267" s="250">
        <f>ROUND(I267*H267,2)</f>
        <v>0</v>
      </c>
      <c r="BL267" s="18" t="s">
        <v>134</v>
      </c>
      <c r="BM267" s="249" t="s">
        <v>726</v>
      </c>
    </row>
    <row r="268" s="13" customFormat="1">
      <c r="A268" s="13"/>
      <c r="B268" s="251"/>
      <c r="C268" s="252"/>
      <c r="D268" s="253" t="s">
        <v>136</v>
      </c>
      <c r="E268" s="254" t="s">
        <v>1</v>
      </c>
      <c r="F268" s="255" t="s">
        <v>658</v>
      </c>
      <c r="G268" s="252"/>
      <c r="H268" s="254" t="s">
        <v>1</v>
      </c>
      <c r="I268" s="256"/>
      <c r="J268" s="252"/>
      <c r="K268" s="252"/>
      <c r="L268" s="257"/>
      <c r="M268" s="258"/>
      <c r="N268" s="259"/>
      <c r="O268" s="259"/>
      <c r="P268" s="259"/>
      <c r="Q268" s="259"/>
      <c r="R268" s="259"/>
      <c r="S268" s="259"/>
      <c r="T268" s="26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1" t="s">
        <v>136</v>
      </c>
      <c r="AU268" s="261" t="s">
        <v>83</v>
      </c>
      <c r="AV268" s="13" t="s">
        <v>81</v>
      </c>
      <c r="AW268" s="13" t="s">
        <v>30</v>
      </c>
      <c r="AX268" s="13" t="s">
        <v>73</v>
      </c>
      <c r="AY268" s="261" t="s">
        <v>128</v>
      </c>
    </row>
    <row r="269" s="13" customFormat="1">
      <c r="A269" s="13"/>
      <c r="B269" s="251"/>
      <c r="C269" s="252"/>
      <c r="D269" s="253" t="s">
        <v>136</v>
      </c>
      <c r="E269" s="254" t="s">
        <v>1</v>
      </c>
      <c r="F269" s="255" t="s">
        <v>667</v>
      </c>
      <c r="G269" s="252"/>
      <c r="H269" s="254" t="s">
        <v>1</v>
      </c>
      <c r="I269" s="256"/>
      <c r="J269" s="252"/>
      <c r="K269" s="252"/>
      <c r="L269" s="257"/>
      <c r="M269" s="258"/>
      <c r="N269" s="259"/>
      <c r="O269" s="259"/>
      <c r="P269" s="259"/>
      <c r="Q269" s="259"/>
      <c r="R269" s="259"/>
      <c r="S269" s="259"/>
      <c r="T269" s="26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1" t="s">
        <v>136</v>
      </c>
      <c r="AU269" s="261" t="s">
        <v>83</v>
      </c>
      <c r="AV269" s="13" t="s">
        <v>81</v>
      </c>
      <c r="AW269" s="13" t="s">
        <v>30</v>
      </c>
      <c r="AX269" s="13" t="s">
        <v>73</v>
      </c>
      <c r="AY269" s="261" t="s">
        <v>128</v>
      </c>
    </row>
    <row r="270" s="14" customFormat="1">
      <c r="A270" s="14"/>
      <c r="B270" s="262"/>
      <c r="C270" s="263"/>
      <c r="D270" s="253" t="s">
        <v>136</v>
      </c>
      <c r="E270" s="264" t="s">
        <v>1</v>
      </c>
      <c r="F270" s="265" t="s">
        <v>722</v>
      </c>
      <c r="G270" s="263"/>
      <c r="H270" s="266">
        <v>1.5600000000000001</v>
      </c>
      <c r="I270" s="267"/>
      <c r="J270" s="263"/>
      <c r="K270" s="263"/>
      <c r="L270" s="268"/>
      <c r="M270" s="269"/>
      <c r="N270" s="270"/>
      <c r="O270" s="270"/>
      <c r="P270" s="270"/>
      <c r="Q270" s="270"/>
      <c r="R270" s="270"/>
      <c r="S270" s="270"/>
      <c r="T270" s="27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2" t="s">
        <v>136</v>
      </c>
      <c r="AU270" s="272" t="s">
        <v>83</v>
      </c>
      <c r="AV270" s="14" t="s">
        <v>83</v>
      </c>
      <c r="AW270" s="14" t="s">
        <v>30</v>
      </c>
      <c r="AX270" s="14" t="s">
        <v>73</v>
      </c>
      <c r="AY270" s="272" t="s">
        <v>128</v>
      </c>
    </row>
    <row r="271" s="14" customFormat="1">
      <c r="A271" s="14"/>
      <c r="B271" s="262"/>
      <c r="C271" s="263"/>
      <c r="D271" s="253" t="s">
        <v>136</v>
      </c>
      <c r="E271" s="264" t="s">
        <v>1</v>
      </c>
      <c r="F271" s="265" t="s">
        <v>723</v>
      </c>
      <c r="G271" s="263"/>
      <c r="H271" s="266">
        <v>5.04</v>
      </c>
      <c r="I271" s="267"/>
      <c r="J271" s="263"/>
      <c r="K271" s="263"/>
      <c r="L271" s="268"/>
      <c r="M271" s="269"/>
      <c r="N271" s="270"/>
      <c r="O271" s="270"/>
      <c r="P271" s="270"/>
      <c r="Q271" s="270"/>
      <c r="R271" s="270"/>
      <c r="S271" s="270"/>
      <c r="T271" s="27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2" t="s">
        <v>136</v>
      </c>
      <c r="AU271" s="272" t="s">
        <v>83</v>
      </c>
      <c r="AV271" s="14" t="s">
        <v>83</v>
      </c>
      <c r="AW271" s="14" t="s">
        <v>30</v>
      </c>
      <c r="AX271" s="14" t="s">
        <v>73</v>
      </c>
      <c r="AY271" s="272" t="s">
        <v>128</v>
      </c>
    </row>
    <row r="272" s="15" customFormat="1">
      <c r="A272" s="15"/>
      <c r="B272" s="273"/>
      <c r="C272" s="274"/>
      <c r="D272" s="253" t="s">
        <v>136</v>
      </c>
      <c r="E272" s="275" t="s">
        <v>1</v>
      </c>
      <c r="F272" s="276" t="s">
        <v>176</v>
      </c>
      <c r="G272" s="274"/>
      <c r="H272" s="277">
        <v>6.5999999999999996</v>
      </c>
      <c r="I272" s="278"/>
      <c r="J272" s="274"/>
      <c r="K272" s="274"/>
      <c r="L272" s="279"/>
      <c r="M272" s="280"/>
      <c r="N272" s="281"/>
      <c r="O272" s="281"/>
      <c r="P272" s="281"/>
      <c r="Q272" s="281"/>
      <c r="R272" s="281"/>
      <c r="S272" s="281"/>
      <c r="T272" s="282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83" t="s">
        <v>136</v>
      </c>
      <c r="AU272" s="283" t="s">
        <v>83</v>
      </c>
      <c r="AV272" s="15" t="s">
        <v>134</v>
      </c>
      <c r="AW272" s="15" t="s">
        <v>30</v>
      </c>
      <c r="AX272" s="15" t="s">
        <v>81</v>
      </c>
      <c r="AY272" s="283" t="s">
        <v>128</v>
      </c>
    </row>
    <row r="273" s="2" customFormat="1" ht="16.5" customHeight="1">
      <c r="A273" s="39"/>
      <c r="B273" s="40"/>
      <c r="C273" s="237" t="s">
        <v>273</v>
      </c>
      <c r="D273" s="237" t="s">
        <v>130</v>
      </c>
      <c r="E273" s="238" t="s">
        <v>293</v>
      </c>
      <c r="F273" s="239" t="s">
        <v>294</v>
      </c>
      <c r="G273" s="240" t="s">
        <v>133</v>
      </c>
      <c r="H273" s="241">
        <v>2</v>
      </c>
      <c r="I273" s="242"/>
      <c r="J273" s="243">
        <f>ROUND(I273*H273,2)</f>
        <v>0</v>
      </c>
      <c r="K273" s="244"/>
      <c r="L273" s="45"/>
      <c r="M273" s="245" t="s">
        <v>1</v>
      </c>
      <c r="N273" s="246" t="s">
        <v>38</v>
      </c>
      <c r="O273" s="92"/>
      <c r="P273" s="247">
        <f>O273*H273</f>
        <v>0</v>
      </c>
      <c r="Q273" s="247">
        <v>0</v>
      </c>
      <c r="R273" s="247">
        <f>Q273*H273</f>
        <v>0</v>
      </c>
      <c r="S273" s="247">
        <v>0.20499999999999999</v>
      </c>
      <c r="T273" s="248">
        <f>S273*H273</f>
        <v>0.40999999999999998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9" t="s">
        <v>134</v>
      </c>
      <c r="AT273" s="249" t="s">
        <v>130</v>
      </c>
      <c r="AU273" s="249" t="s">
        <v>83</v>
      </c>
      <c r="AY273" s="18" t="s">
        <v>128</v>
      </c>
      <c r="BE273" s="250">
        <f>IF(N273="základní",J273,0)</f>
        <v>0</v>
      </c>
      <c r="BF273" s="250">
        <f>IF(N273="snížená",J273,0)</f>
        <v>0</v>
      </c>
      <c r="BG273" s="250">
        <f>IF(N273="zákl. přenesená",J273,0)</f>
        <v>0</v>
      </c>
      <c r="BH273" s="250">
        <f>IF(N273="sníž. přenesená",J273,0)</f>
        <v>0</v>
      </c>
      <c r="BI273" s="250">
        <f>IF(N273="nulová",J273,0)</f>
        <v>0</v>
      </c>
      <c r="BJ273" s="18" t="s">
        <v>81</v>
      </c>
      <c r="BK273" s="250">
        <f>ROUND(I273*H273,2)</f>
        <v>0</v>
      </c>
      <c r="BL273" s="18" t="s">
        <v>134</v>
      </c>
      <c r="BM273" s="249" t="s">
        <v>727</v>
      </c>
    </row>
    <row r="274" s="13" customFormat="1">
      <c r="A274" s="13"/>
      <c r="B274" s="251"/>
      <c r="C274" s="252"/>
      <c r="D274" s="253" t="s">
        <v>136</v>
      </c>
      <c r="E274" s="254" t="s">
        <v>1</v>
      </c>
      <c r="F274" s="255" t="s">
        <v>296</v>
      </c>
      <c r="G274" s="252"/>
      <c r="H274" s="254" t="s">
        <v>1</v>
      </c>
      <c r="I274" s="256"/>
      <c r="J274" s="252"/>
      <c r="K274" s="252"/>
      <c r="L274" s="257"/>
      <c r="M274" s="258"/>
      <c r="N274" s="259"/>
      <c r="O274" s="259"/>
      <c r="P274" s="259"/>
      <c r="Q274" s="259"/>
      <c r="R274" s="259"/>
      <c r="S274" s="259"/>
      <c r="T274" s="26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1" t="s">
        <v>136</v>
      </c>
      <c r="AU274" s="261" t="s">
        <v>83</v>
      </c>
      <c r="AV274" s="13" t="s">
        <v>81</v>
      </c>
      <c r="AW274" s="13" t="s">
        <v>30</v>
      </c>
      <c r="AX274" s="13" t="s">
        <v>73</v>
      </c>
      <c r="AY274" s="261" t="s">
        <v>128</v>
      </c>
    </row>
    <row r="275" s="14" customFormat="1">
      <c r="A275" s="14"/>
      <c r="B275" s="262"/>
      <c r="C275" s="263"/>
      <c r="D275" s="253" t="s">
        <v>136</v>
      </c>
      <c r="E275" s="264" t="s">
        <v>1</v>
      </c>
      <c r="F275" s="265" t="s">
        <v>83</v>
      </c>
      <c r="G275" s="263"/>
      <c r="H275" s="266">
        <v>2</v>
      </c>
      <c r="I275" s="267"/>
      <c r="J275" s="263"/>
      <c r="K275" s="263"/>
      <c r="L275" s="268"/>
      <c r="M275" s="269"/>
      <c r="N275" s="270"/>
      <c r="O275" s="270"/>
      <c r="P275" s="270"/>
      <c r="Q275" s="270"/>
      <c r="R275" s="270"/>
      <c r="S275" s="270"/>
      <c r="T275" s="27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2" t="s">
        <v>136</v>
      </c>
      <c r="AU275" s="272" t="s">
        <v>83</v>
      </c>
      <c r="AV275" s="14" t="s">
        <v>83</v>
      </c>
      <c r="AW275" s="14" t="s">
        <v>30</v>
      </c>
      <c r="AX275" s="14" t="s">
        <v>81</v>
      </c>
      <c r="AY275" s="272" t="s">
        <v>128</v>
      </c>
    </row>
    <row r="276" s="2" customFormat="1" ht="16.5" customHeight="1">
      <c r="A276" s="39"/>
      <c r="B276" s="40"/>
      <c r="C276" s="237" t="s">
        <v>7</v>
      </c>
      <c r="D276" s="237" t="s">
        <v>130</v>
      </c>
      <c r="E276" s="238" t="s">
        <v>299</v>
      </c>
      <c r="F276" s="239" t="s">
        <v>300</v>
      </c>
      <c r="G276" s="240" t="s">
        <v>199</v>
      </c>
      <c r="H276" s="241">
        <v>4.673</v>
      </c>
      <c r="I276" s="242"/>
      <c r="J276" s="243">
        <f>ROUND(I276*H276,2)</f>
        <v>0</v>
      </c>
      <c r="K276" s="244"/>
      <c r="L276" s="45"/>
      <c r="M276" s="245" t="s">
        <v>1</v>
      </c>
      <c r="N276" s="246" t="s">
        <v>38</v>
      </c>
      <c r="O276" s="92"/>
      <c r="P276" s="247">
        <f>O276*H276</f>
        <v>0</v>
      </c>
      <c r="Q276" s="247">
        <v>0</v>
      </c>
      <c r="R276" s="247">
        <f>Q276*H276</f>
        <v>0</v>
      </c>
      <c r="S276" s="247">
        <v>0</v>
      </c>
      <c r="T276" s="248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9" t="s">
        <v>134</v>
      </c>
      <c r="AT276" s="249" t="s">
        <v>130</v>
      </c>
      <c r="AU276" s="249" t="s">
        <v>83</v>
      </c>
      <c r="AY276" s="18" t="s">
        <v>128</v>
      </c>
      <c r="BE276" s="250">
        <f>IF(N276="základní",J276,0)</f>
        <v>0</v>
      </c>
      <c r="BF276" s="250">
        <f>IF(N276="snížená",J276,0)</f>
        <v>0</v>
      </c>
      <c r="BG276" s="250">
        <f>IF(N276="zákl. přenesená",J276,0)</f>
        <v>0</v>
      </c>
      <c r="BH276" s="250">
        <f>IF(N276="sníž. přenesená",J276,0)</f>
        <v>0</v>
      </c>
      <c r="BI276" s="250">
        <f>IF(N276="nulová",J276,0)</f>
        <v>0</v>
      </c>
      <c r="BJ276" s="18" t="s">
        <v>81</v>
      </c>
      <c r="BK276" s="250">
        <f>ROUND(I276*H276,2)</f>
        <v>0</v>
      </c>
      <c r="BL276" s="18" t="s">
        <v>134</v>
      </c>
      <c r="BM276" s="249" t="s">
        <v>728</v>
      </c>
    </row>
    <row r="277" s="13" customFormat="1">
      <c r="A277" s="13"/>
      <c r="B277" s="251"/>
      <c r="C277" s="252"/>
      <c r="D277" s="253" t="s">
        <v>136</v>
      </c>
      <c r="E277" s="254" t="s">
        <v>1</v>
      </c>
      <c r="F277" s="255" t="s">
        <v>302</v>
      </c>
      <c r="G277" s="252"/>
      <c r="H277" s="254" t="s">
        <v>1</v>
      </c>
      <c r="I277" s="256"/>
      <c r="J277" s="252"/>
      <c r="K277" s="252"/>
      <c r="L277" s="257"/>
      <c r="M277" s="258"/>
      <c r="N277" s="259"/>
      <c r="O277" s="259"/>
      <c r="P277" s="259"/>
      <c r="Q277" s="259"/>
      <c r="R277" s="259"/>
      <c r="S277" s="259"/>
      <c r="T277" s="26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1" t="s">
        <v>136</v>
      </c>
      <c r="AU277" s="261" t="s">
        <v>83</v>
      </c>
      <c r="AV277" s="13" t="s">
        <v>81</v>
      </c>
      <c r="AW277" s="13" t="s">
        <v>30</v>
      </c>
      <c r="AX277" s="13" t="s">
        <v>73</v>
      </c>
      <c r="AY277" s="261" t="s">
        <v>128</v>
      </c>
    </row>
    <row r="278" s="14" customFormat="1">
      <c r="A278" s="14"/>
      <c r="B278" s="262"/>
      <c r="C278" s="263"/>
      <c r="D278" s="253" t="s">
        <v>136</v>
      </c>
      <c r="E278" s="264" t="s">
        <v>1</v>
      </c>
      <c r="F278" s="265" t="s">
        <v>729</v>
      </c>
      <c r="G278" s="263"/>
      <c r="H278" s="266">
        <v>3.8279999999999998</v>
      </c>
      <c r="I278" s="267"/>
      <c r="J278" s="263"/>
      <c r="K278" s="263"/>
      <c r="L278" s="268"/>
      <c r="M278" s="269"/>
      <c r="N278" s="270"/>
      <c r="O278" s="270"/>
      <c r="P278" s="270"/>
      <c r="Q278" s="270"/>
      <c r="R278" s="270"/>
      <c r="S278" s="270"/>
      <c r="T278" s="27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2" t="s">
        <v>136</v>
      </c>
      <c r="AU278" s="272" t="s">
        <v>83</v>
      </c>
      <c r="AV278" s="14" t="s">
        <v>83</v>
      </c>
      <c r="AW278" s="14" t="s">
        <v>30</v>
      </c>
      <c r="AX278" s="14" t="s">
        <v>73</v>
      </c>
      <c r="AY278" s="272" t="s">
        <v>128</v>
      </c>
    </row>
    <row r="279" s="13" customFormat="1">
      <c r="A279" s="13"/>
      <c r="B279" s="251"/>
      <c r="C279" s="252"/>
      <c r="D279" s="253" t="s">
        <v>136</v>
      </c>
      <c r="E279" s="254" t="s">
        <v>1</v>
      </c>
      <c r="F279" s="255" t="s">
        <v>304</v>
      </c>
      <c r="G279" s="252"/>
      <c r="H279" s="254" t="s">
        <v>1</v>
      </c>
      <c r="I279" s="256"/>
      <c r="J279" s="252"/>
      <c r="K279" s="252"/>
      <c r="L279" s="257"/>
      <c r="M279" s="258"/>
      <c r="N279" s="259"/>
      <c r="O279" s="259"/>
      <c r="P279" s="259"/>
      <c r="Q279" s="259"/>
      <c r="R279" s="259"/>
      <c r="S279" s="259"/>
      <c r="T279" s="26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1" t="s">
        <v>136</v>
      </c>
      <c r="AU279" s="261" t="s">
        <v>83</v>
      </c>
      <c r="AV279" s="13" t="s">
        <v>81</v>
      </c>
      <c r="AW279" s="13" t="s">
        <v>30</v>
      </c>
      <c r="AX279" s="13" t="s">
        <v>73</v>
      </c>
      <c r="AY279" s="261" t="s">
        <v>128</v>
      </c>
    </row>
    <row r="280" s="14" customFormat="1">
      <c r="A280" s="14"/>
      <c r="B280" s="262"/>
      <c r="C280" s="263"/>
      <c r="D280" s="253" t="s">
        <v>136</v>
      </c>
      <c r="E280" s="264" t="s">
        <v>1</v>
      </c>
      <c r="F280" s="265" t="s">
        <v>730</v>
      </c>
      <c r="G280" s="263"/>
      <c r="H280" s="266">
        <v>0.84499999999999997</v>
      </c>
      <c r="I280" s="267"/>
      <c r="J280" s="263"/>
      <c r="K280" s="263"/>
      <c r="L280" s="268"/>
      <c r="M280" s="269"/>
      <c r="N280" s="270"/>
      <c r="O280" s="270"/>
      <c r="P280" s="270"/>
      <c r="Q280" s="270"/>
      <c r="R280" s="270"/>
      <c r="S280" s="270"/>
      <c r="T280" s="27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2" t="s">
        <v>136</v>
      </c>
      <c r="AU280" s="272" t="s">
        <v>83</v>
      </c>
      <c r="AV280" s="14" t="s">
        <v>83</v>
      </c>
      <c r="AW280" s="14" t="s">
        <v>30</v>
      </c>
      <c r="AX280" s="14" t="s">
        <v>73</v>
      </c>
      <c r="AY280" s="272" t="s">
        <v>128</v>
      </c>
    </row>
    <row r="281" s="15" customFormat="1">
      <c r="A281" s="15"/>
      <c r="B281" s="273"/>
      <c r="C281" s="274"/>
      <c r="D281" s="253" t="s">
        <v>136</v>
      </c>
      <c r="E281" s="275" t="s">
        <v>1</v>
      </c>
      <c r="F281" s="276" t="s">
        <v>176</v>
      </c>
      <c r="G281" s="274"/>
      <c r="H281" s="277">
        <v>4.673</v>
      </c>
      <c r="I281" s="278"/>
      <c r="J281" s="274"/>
      <c r="K281" s="274"/>
      <c r="L281" s="279"/>
      <c r="M281" s="280"/>
      <c r="N281" s="281"/>
      <c r="O281" s="281"/>
      <c r="P281" s="281"/>
      <c r="Q281" s="281"/>
      <c r="R281" s="281"/>
      <c r="S281" s="281"/>
      <c r="T281" s="282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83" t="s">
        <v>136</v>
      </c>
      <c r="AU281" s="283" t="s">
        <v>83</v>
      </c>
      <c r="AV281" s="15" t="s">
        <v>134</v>
      </c>
      <c r="AW281" s="15" t="s">
        <v>30</v>
      </c>
      <c r="AX281" s="15" t="s">
        <v>81</v>
      </c>
      <c r="AY281" s="283" t="s">
        <v>128</v>
      </c>
    </row>
    <row r="282" s="2" customFormat="1" ht="21.75" customHeight="1">
      <c r="A282" s="39"/>
      <c r="B282" s="40"/>
      <c r="C282" s="237" t="s">
        <v>282</v>
      </c>
      <c r="D282" s="237" t="s">
        <v>130</v>
      </c>
      <c r="E282" s="238" t="s">
        <v>307</v>
      </c>
      <c r="F282" s="239" t="s">
        <v>308</v>
      </c>
      <c r="G282" s="240" t="s">
        <v>199</v>
      </c>
      <c r="H282" s="241">
        <v>18.692</v>
      </c>
      <c r="I282" s="242"/>
      <c r="J282" s="243">
        <f>ROUND(I282*H282,2)</f>
        <v>0</v>
      </c>
      <c r="K282" s="244"/>
      <c r="L282" s="45"/>
      <c r="M282" s="245" t="s">
        <v>1</v>
      </c>
      <c r="N282" s="246" t="s">
        <v>38</v>
      </c>
      <c r="O282" s="92"/>
      <c r="P282" s="247">
        <f>O282*H282</f>
        <v>0</v>
      </c>
      <c r="Q282" s="247">
        <v>0</v>
      </c>
      <c r="R282" s="247">
        <f>Q282*H282</f>
        <v>0</v>
      </c>
      <c r="S282" s="247">
        <v>0</v>
      </c>
      <c r="T282" s="248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9" t="s">
        <v>134</v>
      </c>
      <c r="AT282" s="249" t="s">
        <v>130</v>
      </c>
      <c r="AU282" s="249" t="s">
        <v>83</v>
      </c>
      <c r="AY282" s="18" t="s">
        <v>128</v>
      </c>
      <c r="BE282" s="250">
        <f>IF(N282="základní",J282,0)</f>
        <v>0</v>
      </c>
      <c r="BF282" s="250">
        <f>IF(N282="snížená",J282,0)</f>
        <v>0</v>
      </c>
      <c r="BG282" s="250">
        <f>IF(N282="zákl. přenesená",J282,0)</f>
        <v>0</v>
      </c>
      <c r="BH282" s="250">
        <f>IF(N282="sníž. přenesená",J282,0)</f>
        <v>0</v>
      </c>
      <c r="BI282" s="250">
        <f>IF(N282="nulová",J282,0)</f>
        <v>0</v>
      </c>
      <c r="BJ282" s="18" t="s">
        <v>81</v>
      </c>
      <c r="BK282" s="250">
        <f>ROUND(I282*H282,2)</f>
        <v>0</v>
      </c>
      <c r="BL282" s="18" t="s">
        <v>134</v>
      </c>
      <c r="BM282" s="249" t="s">
        <v>731</v>
      </c>
    </row>
    <row r="283" s="13" customFormat="1">
      <c r="A283" s="13"/>
      <c r="B283" s="251"/>
      <c r="C283" s="252"/>
      <c r="D283" s="253" t="s">
        <v>136</v>
      </c>
      <c r="E283" s="254" t="s">
        <v>1</v>
      </c>
      <c r="F283" s="255" t="s">
        <v>310</v>
      </c>
      <c r="G283" s="252"/>
      <c r="H283" s="254" t="s">
        <v>1</v>
      </c>
      <c r="I283" s="256"/>
      <c r="J283" s="252"/>
      <c r="K283" s="252"/>
      <c r="L283" s="257"/>
      <c r="M283" s="258"/>
      <c r="N283" s="259"/>
      <c r="O283" s="259"/>
      <c r="P283" s="259"/>
      <c r="Q283" s="259"/>
      <c r="R283" s="259"/>
      <c r="S283" s="259"/>
      <c r="T283" s="26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1" t="s">
        <v>136</v>
      </c>
      <c r="AU283" s="261" t="s">
        <v>83</v>
      </c>
      <c r="AV283" s="13" t="s">
        <v>81</v>
      </c>
      <c r="AW283" s="13" t="s">
        <v>30</v>
      </c>
      <c r="AX283" s="13" t="s">
        <v>73</v>
      </c>
      <c r="AY283" s="261" t="s">
        <v>128</v>
      </c>
    </row>
    <row r="284" s="14" customFormat="1">
      <c r="A284" s="14"/>
      <c r="B284" s="262"/>
      <c r="C284" s="263"/>
      <c r="D284" s="253" t="s">
        <v>136</v>
      </c>
      <c r="E284" s="264" t="s">
        <v>1</v>
      </c>
      <c r="F284" s="265" t="s">
        <v>732</v>
      </c>
      <c r="G284" s="263"/>
      <c r="H284" s="266">
        <v>18.692</v>
      </c>
      <c r="I284" s="267"/>
      <c r="J284" s="263"/>
      <c r="K284" s="263"/>
      <c r="L284" s="268"/>
      <c r="M284" s="269"/>
      <c r="N284" s="270"/>
      <c r="O284" s="270"/>
      <c r="P284" s="270"/>
      <c r="Q284" s="270"/>
      <c r="R284" s="270"/>
      <c r="S284" s="270"/>
      <c r="T284" s="27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2" t="s">
        <v>136</v>
      </c>
      <c r="AU284" s="272" t="s">
        <v>83</v>
      </c>
      <c r="AV284" s="14" t="s">
        <v>83</v>
      </c>
      <c r="AW284" s="14" t="s">
        <v>30</v>
      </c>
      <c r="AX284" s="14" t="s">
        <v>81</v>
      </c>
      <c r="AY284" s="272" t="s">
        <v>128</v>
      </c>
    </row>
    <row r="285" s="2" customFormat="1" ht="16.5" customHeight="1">
      <c r="A285" s="39"/>
      <c r="B285" s="40"/>
      <c r="C285" s="237" t="s">
        <v>286</v>
      </c>
      <c r="D285" s="237" t="s">
        <v>130</v>
      </c>
      <c r="E285" s="238" t="s">
        <v>313</v>
      </c>
      <c r="F285" s="239" t="s">
        <v>314</v>
      </c>
      <c r="G285" s="240" t="s">
        <v>199</v>
      </c>
      <c r="H285" s="241">
        <v>0.40999999999999998</v>
      </c>
      <c r="I285" s="242"/>
      <c r="J285" s="243">
        <f>ROUND(I285*H285,2)</f>
        <v>0</v>
      </c>
      <c r="K285" s="244"/>
      <c r="L285" s="45"/>
      <c r="M285" s="245" t="s">
        <v>1</v>
      </c>
      <c r="N285" s="246" t="s">
        <v>38</v>
      </c>
      <c r="O285" s="92"/>
      <c r="P285" s="247">
        <f>O285*H285</f>
        <v>0</v>
      </c>
      <c r="Q285" s="247">
        <v>0</v>
      </c>
      <c r="R285" s="247">
        <f>Q285*H285</f>
        <v>0</v>
      </c>
      <c r="S285" s="247">
        <v>0</v>
      </c>
      <c r="T285" s="248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9" t="s">
        <v>134</v>
      </c>
      <c r="AT285" s="249" t="s">
        <v>130</v>
      </c>
      <c r="AU285" s="249" t="s">
        <v>83</v>
      </c>
      <c r="AY285" s="18" t="s">
        <v>128</v>
      </c>
      <c r="BE285" s="250">
        <f>IF(N285="základní",J285,0)</f>
        <v>0</v>
      </c>
      <c r="BF285" s="250">
        <f>IF(N285="snížená",J285,0)</f>
        <v>0</v>
      </c>
      <c r="BG285" s="250">
        <f>IF(N285="zákl. přenesená",J285,0)</f>
        <v>0</v>
      </c>
      <c r="BH285" s="250">
        <f>IF(N285="sníž. přenesená",J285,0)</f>
        <v>0</v>
      </c>
      <c r="BI285" s="250">
        <f>IF(N285="nulová",J285,0)</f>
        <v>0</v>
      </c>
      <c r="BJ285" s="18" t="s">
        <v>81</v>
      </c>
      <c r="BK285" s="250">
        <f>ROUND(I285*H285,2)</f>
        <v>0</v>
      </c>
      <c r="BL285" s="18" t="s">
        <v>134</v>
      </c>
      <c r="BM285" s="249" t="s">
        <v>733</v>
      </c>
    </row>
    <row r="286" s="13" customFormat="1">
      <c r="A286" s="13"/>
      <c r="B286" s="251"/>
      <c r="C286" s="252"/>
      <c r="D286" s="253" t="s">
        <v>136</v>
      </c>
      <c r="E286" s="254" t="s">
        <v>1</v>
      </c>
      <c r="F286" s="255" t="s">
        <v>318</v>
      </c>
      <c r="G286" s="252"/>
      <c r="H286" s="254" t="s">
        <v>1</v>
      </c>
      <c r="I286" s="256"/>
      <c r="J286" s="252"/>
      <c r="K286" s="252"/>
      <c r="L286" s="257"/>
      <c r="M286" s="258"/>
      <c r="N286" s="259"/>
      <c r="O286" s="259"/>
      <c r="P286" s="259"/>
      <c r="Q286" s="259"/>
      <c r="R286" s="259"/>
      <c r="S286" s="259"/>
      <c r="T286" s="26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1" t="s">
        <v>136</v>
      </c>
      <c r="AU286" s="261" t="s">
        <v>83</v>
      </c>
      <c r="AV286" s="13" t="s">
        <v>81</v>
      </c>
      <c r="AW286" s="13" t="s">
        <v>30</v>
      </c>
      <c r="AX286" s="13" t="s">
        <v>73</v>
      </c>
      <c r="AY286" s="261" t="s">
        <v>128</v>
      </c>
    </row>
    <row r="287" s="14" customFormat="1">
      <c r="A287" s="14"/>
      <c r="B287" s="262"/>
      <c r="C287" s="263"/>
      <c r="D287" s="253" t="s">
        <v>136</v>
      </c>
      <c r="E287" s="264" t="s">
        <v>1</v>
      </c>
      <c r="F287" s="265" t="s">
        <v>734</v>
      </c>
      <c r="G287" s="263"/>
      <c r="H287" s="266">
        <v>0.40999999999999998</v>
      </c>
      <c r="I287" s="267"/>
      <c r="J287" s="263"/>
      <c r="K287" s="263"/>
      <c r="L287" s="268"/>
      <c r="M287" s="269"/>
      <c r="N287" s="270"/>
      <c r="O287" s="270"/>
      <c r="P287" s="270"/>
      <c r="Q287" s="270"/>
      <c r="R287" s="270"/>
      <c r="S287" s="270"/>
      <c r="T287" s="27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2" t="s">
        <v>136</v>
      </c>
      <c r="AU287" s="272" t="s">
        <v>83</v>
      </c>
      <c r="AV287" s="14" t="s">
        <v>83</v>
      </c>
      <c r="AW287" s="14" t="s">
        <v>30</v>
      </c>
      <c r="AX287" s="14" t="s">
        <v>81</v>
      </c>
      <c r="AY287" s="272" t="s">
        <v>128</v>
      </c>
    </row>
    <row r="288" s="2" customFormat="1" ht="21.75" customHeight="1">
      <c r="A288" s="39"/>
      <c r="B288" s="40"/>
      <c r="C288" s="237" t="s">
        <v>292</v>
      </c>
      <c r="D288" s="237" t="s">
        <v>130</v>
      </c>
      <c r="E288" s="238" t="s">
        <v>321</v>
      </c>
      <c r="F288" s="239" t="s">
        <v>322</v>
      </c>
      <c r="G288" s="240" t="s">
        <v>199</v>
      </c>
      <c r="H288" s="241">
        <v>1.6399999999999999</v>
      </c>
      <c r="I288" s="242"/>
      <c r="J288" s="243">
        <f>ROUND(I288*H288,2)</f>
        <v>0</v>
      </c>
      <c r="K288" s="244"/>
      <c r="L288" s="45"/>
      <c r="M288" s="245" t="s">
        <v>1</v>
      </c>
      <c r="N288" s="246" t="s">
        <v>38</v>
      </c>
      <c r="O288" s="92"/>
      <c r="P288" s="247">
        <f>O288*H288</f>
        <v>0</v>
      </c>
      <c r="Q288" s="247">
        <v>0</v>
      </c>
      <c r="R288" s="247">
        <f>Q288*H288</f>
        <v>0</v>
      </c>
      <c r="S288" s="247">
        <v>0</v>
      </c>
      <c r="T288" s="248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9" t="s">
        <v>134</v>
      </c>
      <c r="AT288" s="249" t="s">
        <v>130</v>
      </c>
      <c r="AU288" s="249" t="s">
        <v>83</v>
      </c>
      <c r="AY288" s="18" t="s">
        <v>128</v>
      </c>
      <c r="BE288" s="250">
        <f>IF(N288="základní",J288,0)</f>
        <v>0</v>
      </c>
      <c r="BF288" s="250">
        <f>IF(N288="snížená",J288,0)</f>
        <v>0</v>
      </c>
      <c r="BG288" s="250">
        <f>IF(N288="zákl. přenesená",J288,0)</f>
        <v>0</v>
      </c>
      <c r="BH288" s="250">
        <f>IF(N288="sníž. přenesená",J288,0)</f>
        <v>0</v>
      </c>
      <c r="BI288" s="250">
        <f>IF(N288="nulová",J288,0)</f>
        <v>0</v>
      </c>
      <c r="BJ288" s="18" t="s">
        <v>81</v>
      </c>
      <c r="BK288" s="250">
        <f>ROUND(I288*H288,2)</f>
        <v>0</v>
      </c>
      <c r="BL288" s="18" t="s">
        <v>134</v>
      </c>
      <c r="BM288" s="249" t="s">
        <v>735</v>
      </c>
    </row>
    <row r="289" s="13" customFormat="1">
      <c r="A289" s="13"/>
      <c r="B289" s="251"/>
      <c r="C289" s="252"/>
      <c r="D289" s="253" t="s">
        <v>136</v>
      </c>
      <c r="E289" s="254" t="s">
        <v>1</v>
      </c>
      <c r="F289" s="255" t="s">
        <v>310</v>
      </c>
      <c r="G289" s="252"/>
      <c r="H289" s="254" t="s">
        <v>1</v>
      </c>
      <c r="I289" s="256"/>
      <c r="J289" s="252"/>
      <c r="K289" s="252"/>
      <c r="L289" s="257"/>
      <c r="M289" s="258"/>
      <c r="N289" s="259"/>
      <c r="O289" s="259"/>
      <c r="P289" s="259"/>
      <c r="Q289" s="259"/>
      <c r="R289" s="259"/>
      <c r="S289" s="259"/>
      <c r="T289" s="26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1" t="s">
        <v>136</v>
      </c>
      <c r="AU289" s="261" t="s">
        <v>83</v>
      </c>
      <c r="AV289" s="13" t="s">
        <v>81</v>
      </c>
      <c r="AW289" s="13" t="s">
        <v>30</v>
      </c>
      <c r="AX289" s="13" t="s">
        <v>73</v>
      </c>
      <c r="AY289" s="261" t="s">
        <v>128</v>
      </c>
    </row>
    <row r="290" s="14" customFormat="1">
      <c r="A290" s="14"/>
      <c r="B290" s="262"/>
      <c r="C290" s="263"/>
      <c r="D290" s="253" t="s">
        <v>136</v>
      </c>
      <c r="E290" s="264" t="s">
        <v>1</v>
      </c>
      <c r="F290" s="265" t="s">
        <v>736</v>
      </c>
      <c r="G290" s="263"/>
      <c r="H290" s="266">
        <v>1.6399999999999999</v>
      </c>
      <c r="I290" s="267"/>
      <c r="J290" s="263"/>
      <c r="K290" s="263"/>
      <c r="L290" s="268"/>
      <c r="M290" s="269"/>
      <c r="N290" s="270"/>
      <c r="O290" s="270"/>
      <c r="P290" s="270"/>
      <c r="Q290" s="270"/>
      <c r="R290" s="270"/>
      <c r="S290" s="270"/>
      <c r="T290" s="27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2" t="s">
        <v>136</v>
      </c>
      <c r="AU290" s="272" t="s">
        <v>83</v>
      </c>
      <c r="AV290" s="14" t="s">
        <v>83</v>
      </c>
      <c r="AW290" s="14" t="s">
        <v>30</v>
      </c>
      <c r="AX290" s="14" t="s">
        <v>81</v>
      </c>
      <c r="AY290" s="272" t="s">
        <v>128</v>
      </c>
    </row>
    <row r="291" s="2" customFormat="1" ht="21.75" customHeight="1">
      <c r="A291" s="39"/>
      <c r="B291" s="40"/>
      <c r="C291" s="237" t="s">
        <v>298</v>
      </c>
      <c r="D291" s="237" t="s">
        <v>130</v>
      </c>
      <c r="E291" s="238" t="s">
        <v>333</v>
      </c>
      <c r="F291" s="239" t="s">
        <v>334</v>
      </c>
      <c r="G291" s="240" t="s">
        <v>199</v>
      </c>
      <c r="H291" s="241">
        <v>0.40999999999999998</v>
      </c>
      <c r="I291" s="242"/>
      <c r="J291" s="243">
        <f>ROUND(I291*H291,2)</f>
        <v>0</v>
      </c>
      <c r="K291" s="244"/>
      <c r="L291" s="45"/>
      <c r="M291" s="245" t="s">
        <v>1</v>
      </c>
      <c r="N291" s="246" t="s">
        <v>38</v>
      </c>
      <c r="O291" s="92"/>
      <c r="P291" s="247">
        <f>O291*H291</f>
        <v>0</v>
      </c>
      <c r="Q291" s="247">
        <v>0</v>
      </c>
      <c r="R291" s="247">
        <f>Q291*H291</f>
        <v>0</v>
      </c>
      <c r="S291" s="247">
        <v>0</v>
      </c>
      <c r="T291" s="248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9" t="s">
        <v>134</v>
      </c>
      <c r="AT291" s="249" t="s">
        <v>130</v>
      </c>
      <c r="AU291" s="249" t="s">
        <v>83</v>
      </c>
      <c r="AY291" s="18" t="s">
        <v>128</v>
      </c>
      <c r="BE291" s="250">
        <f>IF(N291="základní",J291,0)</f>
        <v>0</v>
      </c>
      <c r="BF291" s="250">
        <f>IF(N291="snížená",J291,0)</f>
        <v>0</v>
      </c>
      <c r="BG291" s="250">
        <f>IF(N291="zákl. přenesená",J291,0)</f>
        <v>0</v>
      </c>
      <c r="BH291" s="250">
        <f>IF(N291="sníž. přenesená",J291,0)</f>
        <v>0</v>
      </c>
      <c r="BI291" s="250">
        <f>IF(N291="nulová",J291,0)</f>
        <v>0</v>
      </c>
      <c r="BJ291" s="18" t="s">
        <v>81</v>
      </c>
      <c r="BK291" s="250">
        <f>ROUND(I291*H291,2)</f>
        <v>0</v>
      </c>
      <c r="BL291" s="18" t="s">
        <v>134</v>
      </c>
      <c r="BM291" s="249" t="s">
        <v>737</v>
      </c>
    </row>
    <row r="292" s="13" customFormat="1">
      <c r="A292" s="13"/>
      <c r="B292" s="251"/>
      <c r="C292" s="252"/>
      <c r="D292" s="253" t="s">
        <v>136</v>
      </c>
      <c r="E292" s="254" t="s">
        <v>1</v>
      </c>
      <c r="F292" s="255" t="s">
        <v>318</v>
      </c>
      <c r="G292" s="252"/>
      <c r="H292" s="254" t="s">
        <v>1</v>
      </c>
      <c r="I292" s="256"/>
      <c r="J292" s="252"/>
      <c r="K292" s="252"/>
      <c r="L292" s="257"/>
      <c r="M292" s="258"/>
      <c r="N292" s="259"/>
      <c r="O292" s="259"/>
      <c r="P292" s="259"/>
      <c r="Q292" s="259"/>
      <c r="R292" s="259"/>
      <c r="S292" s="259"/>
      <c r="T292" s="26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1" t="s">
        <v>136</v>
      </c>
      <c r="AU292" s="261" t="s">
        <v>83</v>
      </c>
      <c r="AV292" s="13" t="s">
        <v>81</v>
      </c>
      <c r="AW292" s="13" t="s">
        <v>30</v>
      </c>
      <c r="AX292" s="13" t="s">
        <v>73</v>
      </c>
      <c r="AY292" s="261" t="s">
        <v>128</v>
      </c>
    </row>
    <row r="293" s="14" customFormat="1">
      <c r="A293" s="14"/>
      <c r="B293" s="262"/>
      <c r="C293" s="263"/>
      <c r="D293" s="253" t="s">
        <v>136</v>
      </c>
      <c r="E293" s="264" t="s">
        <v>1</v>
      </c>
      <c r="F293" s="265" t="s">
        <v>734</v>
      </c>
      <c r="G293" s="263"/>
      <c r="H293" s="266">
        <v>0.40999999999999998</v>
      </c>
      <c r="I293" s="267"/>
      <c r="J293" s="263"/>
      <c r="K293" s="263"/>
      <c r="L293" s="268"/>
      <c r="M293" s="269"/>
      <c r="N293" s="270"/>
      <c r="O293" s="270"/>
      <c r="P293" s="270"/>
      <c r="Q293" s="270"/>
      <c r="R293" s="270"/>
      <c r="S293" s="270"/>
      <c r="T293" s="27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2" t="s">
        <v>136</v>
      </c>
      <c r="AU293" s="272" t="s">
        <v>83</v>
      </c>
      <c r="AV293" s="14" t="s">
        <v>83</v>
      </c>
      <c r="AW293" s="14" t="s">
        <v>30</v>
      </c>
      <c r="AX293" s="14" t="s">
        <v>81</v>
      </c>
      <c r="AY293" s="272" t="s">
        <v>128</v>
      </c>
    </row>
    <row r="294" s="2" customFormat="1" ht="21.75" customHeight="1">
      <c r="A294" s="39"/>
      <c r="B294" s="40"/>
      <c r="C294" s="237" t="s">
        <v>306</v>
      </c>
      <c r="D294" s="237" t="s">
        <v>130</v>
      </c>
      <c r="E294" s="238" t="s">
        <v>326</v>
      </c>
      <c r="F294" s="239" t="s">
        <v>327</v>
      </c>
      <c r="G294" s="240" t="s">
        <v>199</v>
      </c>
      <c r="H294" s="241">
        <v>0.84499999999999997</v>
      </c>
      <c r="I294" s="242"/>
      <c r="J294" s="243">
        <f>ROUND(I294*H294,2)</f>
        <v>0</v>
      </c>
      <c r="K294" s="244"/>
      <c r="L294" s="45"/>
      <c r="M294" s="245" t="s">
        <v>1</v>
      </c>
      <c r="N294" s="246" t="s">
        <v>38</v>
      </c>
      <c r="O294" s="92"/>
      <c r="P294" s="247">
        <f>O294*H294</f>
        <v>0</v>
      </c>
      <c r="Q294" s="247">
        <v>0</v>
      </c>
      <c r="R294" s="247">
        <f>Q294*H294</f>
        <v>0</v>
      </c>
      <c r="S294" s="247">
        <v>0</v>
      </c>
      <c r="T294" s="248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9" t="s">
        <v>134</v>
      </c>
      <c r="AT294" s="249" t="s">
        <v>130</v>
      </c>
      <c r="AU294" s="249" t="s">
        <v>83</v>
      </c>
      <c r="AY294" s="18" t="s">
        <v>128</v>
      </c>
      <c r="BE294" s="250">
        <f>IF(N294="základní",J294,0)</f>
        <v>0</v>
      </c>
      <c r="BF294" s="250">
        <f>IF(N294="snížená",J294,0)</f>
        <v>0</v>
      </c>
      <c r="BG294" s="250">
        <f>IF(N294="zákl. přenesená",J294,0)</f>
        <v>0</v>
      </c>
      <c r="BH294" s="250">
        <f>IF(N294="sníž. přenesená",J294,0)</f>
        <v>0</v>
      </c>
      <c r="BI294" s="250">
        <f>IF(N294="nulová",J294,0)</f>
        <v>0</v>
      </c>
      <c r="BJ294" s="18" t="s">
        <v>81</v>
      </c>
      <c r="BK294" s="250">
        <f>ROUND(I294*H294,2)</f>
        <v>0</v>
      </c>
      <c r="BL294" s="18" t="s">
        <v>134</v>
      </c>
      <c r="BM294" s="249" t="s">
        <v>738</v>
      </c>
    </row>
    <row r="295" s="13" customFormat="1">
      <c r="A295" s="13"/>
      <c r="B295" s="251"/>
      <c r="C295" s="252"/>
      <c r="D295" s="253" t="s">
        <v>136</v>
      </c>
      <c r="E295" s="254" t="s">
        <v>1</v>
      </c>
      <c r="F295" s="255" t="s">
        <v>304</v>
      </c>
      <c r="G295" s="252"/>
      <c r="H295" s="254" t="s">
        <v>1</v>
      </c>
      <c r="I295" s="256"/>
      <c r="J295" s="252"/>
      <c r="K295" s="252"/>
      <c r="L295" s="257"/>
      <c r="M295" s="258"/>
      <c r="N295" s="259"/>
      <c r="O295" s="259"/>
      <c r="P295" s="259"/>
      <c r="Q295" s="259"/>
      <c r="R295" s="259"/>
      <c r="S295" s="259"/>
      <c r="T295" s="26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1" t="s">
        <v>136</v>
      </c>
      <c r="AU295" s="261" t="s">
        <v>83</v>
      </c>
      <c r="AV295" s="13" t="s">
        <v>81</v>
      </c>
      <c r="AW295" s="13" t="s">
        <v>30</v>
      </c>
      <c r="AX295" s="13" t="s">
        <v>73</v>
      </c>
      <c r="AY295" s="261" t="s">
        <v>128</v>
      </c>
    </row>
    <row r="296" s="14" customFormat="1">
      <c r="A296" s="14"/>
      <c r="B296" s="262"/>
      <c r="C296" s="263"/>
      <c r="D296" s="253" t="s">
        <v>136</v>
      </c>
      <c r="E296" s="264" t="s">
        <v>1</v>
      </c>
      <c r="F296" s="265" t="s">
        <v>730</v>
      </c>
      <c r="G296" s="263"/>
      <c r="H296" s="266">
        <v>0.84499999999999997</v>
      </c>
      <c r="I296" s="267"/>
      <c r="J296" s="263"/>
      <c r="K296" s="263"/>
      <c r="L296" s="268"/>
      <c r="M296" s="269"/>
      <c r="N296" s="270"/>
      <c r="O296" s="270"/>
      <c r="P296" s="270"/>
      <c r="Q296" s="270"/>
      <c r="R296" s="270"/>
      <c r="S296" s="270"/>
      <c r="T296" s="27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2" t="s">
        <v>136</v>
      </c>
      <c r="AU296" s="272" t="s">
        <v>83</v>
      </c>
      <c r="AV296" s="14" t="s">
        <v>83</v>
      </c>
      <c r="AW296" s="14" t="s">
        <v>30</v>
      </c>
      <c r="AX296" s="14" t="s">
        <v>81</v>
      </c>
      <c r="AY296" s="272" t="s">
        <v>128</v>
      </c>
    </row>
    <row r="297" s="2" customFormat="1" ht="21.75" customHeight="1">
      <c r="A297" s="39"/>
      <c r="B297" s="40"/>
      <c r="C297" s="237" t="s">
        <v>312</v>
      </c>
      <c r="D297" s="237" t="s">
        <v>130</v>
      </c>
      <c r="E297" s="238" t="s">
        <v>330</v>
      </c>
      <c r="F297" s="239" t="s">
        <v>198</v>
      </c>
      <c r="G297" s="240" t="s">
        <v>199</v>
      </c>
      <c r="H297" s="241">
        <v>3.8279999999999998</v>
      </c>
      <c r="I297" s="242"/>
      <c r="J297" s="243">
        <f>ROUND(I297*H297,2)</f>
        <v>0</v>
      </c>
      <c r="K297" s="244"/>
      <c r="L297" s="45"/>
      <c r="M297" s="245" t="s">
        <v>1</v>
      </c>
      <c r="N297" s="246" t="s">
        <v>38</v>
      </c>
      <c r="O297" s="92"/>
      <c r="P297" s="247">
        <f>O297*H297</f>
        <v>0</v>
      </c>
      <c r="Q297" s="247">
        <v>0</v>
      </c>
      <c r="R297" s="247">
        <f>Q297*H297</f>
        <v>0</v>
      </c>
      <c r="S297" s="247">
        <v>0</v>
      </c>
      <c r="T297" s="248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9" t="s">
        <v>134</v>
      </c>
      <c r="AT297" s="249" t="s">
        <v>130</v>
      </c>
      <c r="AU297" s="249" t="s">
        <v>83</v>
      </c>
      <c r="AY297" s="18" t="s">
        <v>128</v>
      </c>
      <c r="BE297" s="250">
        <f>IF(N297="základní",J297,0)</f>
        <v>0</v>
      </c>
      <c r="BF297" s="250">
        <f>IF(N297="snížená",J297,0)</f>
        <v>0</v>
      </c>
      <c r="BG297" s="250">
        <f>IF(N297="zákl. přenesená",J297,0)</f>
        <v>0</v>
      </c>
      <c r="BH297" s="250">
        <f>IF(N297="sníž. přenesená",J297,0)</f>
        <v>0</v>
      </c>
      <c r="BI297" s="250">
        <f>IF(N297="nulová",J297,0)</f>
        <v>0</v>
      </c>
      <c r="BJ297" s="18" t="s">
        <v>81</v>
      </c>
      <c r="BK297" s="250">
        <f>ROUND(I297*H297,2)</f>
        <v>0</v>
      </c>
      <c r="BL297" s="18" t="s">
        <v>134</v>
      </c>
      <c r="BM297" s="249" t="s">
        <v>739</v>
      </c>
    </row>
    <row r="298" s="13" customFormat="1">
      <c r="A298" s="13"/>
      <c r="B298" s="251"/>
      <c r="C298" s="252"/>
      <c r="D298" s="253" t="s">
        <v>136</v>
      </c>
      <c r="E298" s="254" t="s">
        <v>1</v>
      </c>
      <c r="F298" s="255" t="s">
        <v>302</v>
      </c>
      <c r="G298" s="252"/>
      <c r="H298" s="254" t="s">
        <v>1</v>
      </c>
      <c r="I298" s="256"/>
      <c r="J298" s="252"/>
      <c r="K298" s="252"/>
      <c r="L298" s="257"/>
      <c r="M298" s="258"/>
      <c r="N298" s="259"/>
      <c r="O298" s="259"/>
      <c r="P298" s="259"/>
      <c r="Q298" s="259"/>
      <c r="R298" s="259"/>
      <c r="S298" s="259"/>
      <c r="T298" s="26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1" t="s">
        <v>136</v>
      </c>
      <c r="AU298" s="261" t="s">
        <v>83</v>
      </c>
      <c r="AV298" s="13" t="s">
        <v>81</v>
      </c>
      <c r="AW298" s="13" t="s">
        <v>30</v>
      </c>
      <c r="AX298" s="13" t="s">
        <v>73</v>
      </c>
      <c r="AY298" s="261" t="s">
        <v>128</v>
      </c>
    </row>
    <row r="299" s="14" customFormat="1">
      <c r="A299" s="14"/>
      <c r="B299" s="262"/>
      <c r="C299" s="263"/>
      <c r="D299" s="253" t="s">
        <v>136</v>
      </c>
      <c r="E299" s="264" t="s">
        <v>1</v>
      </c>
      <c r="F299" s="265" t="s">
        <v>729</v>
      </c>
      <c r="G299" s="263"/>
      <c r="H299" s="266">
        <v>3.8279999999999998</v>
      </c>
      <c r="I299" s="267"/>
      <c r="J299" s="263"/>
      <c r="K299" s="263"/>
      <c r="L299" s="268"/>
      <c r="M299" s="269"/>
      <c r="N299" s="270"/>
      <c r="O299" s="270"/>
      <c r="P299" s="270"/>
      <c r="Q299" s="270"/>
      <c r="R299" s="270"/>
      <c r="S299" s="270"/>
      <c r="T299" s="27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2" t="s">
        <v>136</v>
      </c>
      <c r="AU299" s="272" t="s">
        <v>83</v>
      </c>
      <c r="AV299" s="14" t="s">
        <v>83</v>
      </c>
      <c r="AW299" s="14" t="s">
        <v>30</v>
      </c>
      <c r="AX299" s="14" t="s">
        <v>81</v>
      </c>
      <c r="AY299" s="272" t="s">
        <v>128</v>
      </c>
    </row>
    <row r="300" s="12" customFormat="1" ht="22.8" customHeight="1">
      <c r="A300" s="12"/>
      <c r="B300" s="221"/>
      <c r="C300" s="222"/>
      <c r="D300" s="223" t="s">
        <v>72</v>
      </c>
      <c r="E300" s="235" t="s">
        <v>336</v>
      </c>
      <c r="F300" s="235" t="s">
        <v>337</v>
      </c>
      <c r="G300" s="222"/>
      <c r="H300" s="222"/>
      <c r="I300" s="225"/>
      <c r="J300" s="236">
        <f>BK300</f>
        <v>0</v>
      </c>
      <c r="K300" s="222"/>
      <c r="L300" s="227"/>
      <c r="M300" s="228"/>
      <c r="N300" s="229"/>
      <c r="O300" s="229"/>
      <c r="P300" s="230">
        <f>SUM(P301:P304)</f>
        <v>0</v>
      </c>
      <c r="Q300" s="229"/>
      <c r="R300" s="230">
        <f>SUM(R301:R304)</f>
        <v>0</v>
      </c>
      <c r="S300" s="229"/>
      <c r="T300" s="231">
        <f>SUM(T301:T304)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32" t="s">
        <v>81</v>
      </c>
      <c r="AT300" s="233" t="s">
        <v>72</v>
      </c>
      <c r="AU300" s="233" t="s">
        <v>81</v>
      </c>
      <c r="AY300" s="232" t="s">
        <v>128</v>
      </c>
      <c r="BK300" s="234">
        <f>SUM(BK301:BK304)</f>
        <v>0</v>
      </c>
    </row>
    <row r="301" s="2" customFormat="1" ht="16.5" customHeight="1">
      <c r="A301" s="39"/>
      <c r="B301" s="40"/>
      <c r="C301" s="237" t="s">
        <v>320</v>
      </c>
      <c r="D301" s="237" t="s">
        <v>130</v>
      </c>
      <c r="E301" s="238" t="s">
        <v>339</v>
      </c>
      <c r="F301" s="239" t="s">
        <v>340</v>
      </c>
      <c r="G301" s="240" t="s">
        <v>160</v>
      </c>
      <c r="H301" s="241">
        <v>13.452</v>
      </c>
      <c r="I301" s="242"/>
      <c r="J301" s="243">
        <f>ROUND(I301*H301,2)</f>
        <v>0</v>
      </c>
      <c r="K301" s="244"/>
      <c r="L301" s="45"/>
      <c r="M301" s="245" t="s">
        <v>1</v>
      </c>
      <c r="N301" s="246" t="s">
        <v>38</v>
      </c>
      <c r="O301" s="92"/>
      <c r="P301" s="247">
        <f>O301*H301</f>
        <v>0</v>
      </c>
      <c r="Q301" s="247">
        <v>0</v>
      </c>
      <c r="R301" s="247">
        <f>Q301*H301</f>
        <v>0</v>
      </c>
      <c r="S301" s="247">
        <v>0</v>
      </c>
      <c r="T301" s="248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9" t="s">
        <v>134</v>
      </c>
      <c r="AT301" s="249" t="s">
        <v>130</v>
      </c>
      <c r="AU301" s="249" t="s">
        <v>83</v>
      </c>
      <c r="AY301" s="18" t="s">
        <v>128</v>
      </c>
      <c r="BE301" s="250">
        <f>IF(N301="základní",J301,0)</f>
        <v>0</v>
      </c>
      <c r="BF301" s="250">
        <f>IF(N301="snížená",J301,0)</f>
        <v>0</v>
      </c>
      <c r="BG301" s="250">
        <f>IF(N301="zákl. přenesená",J301,0)</f>
        <v>0</v>
      </c>
      <c r="BH301" s="250">
        <f>IF(N301="sníž. přenesená",J301,0)</f>
        <v>0</v>
      </c>
      <c r="BI301" s="250">
        <f>IF(N301="nulová",J301,0)</f>
        <v>0</v>
      </c>
      <c r="BJ301" s="18" t="s">
        <v>81</v>
      </c>
      <c r="BK301" s="250">
        <f>ROUND(I301*H301,2)</f>
        <v>0</v>
      </c>
      <c r="BL301" s="18" t="s">
        <v>134</v>
      </c>
      <c r="BM301" s="249" t="s">
        <v>740</v>
      </c>
    </row>
    <row r="302" s="13" customFormat="1">
      <c r="A302" s="13"/>
      <c r="B302" s="251"/>
      <c r="C302" s="252"/>
      <c r="D302" s="253" t="s">
        <v>136</v>
      </c>
      <c r="E302" s="254" t="s">
        <v>1</v>
      </c>
      <c r="F302" s="255" t="s">
        <v>207</v>
      </c>
      <c r="G302" s="252"/>
      <c r="H302" s="254" t="s">
        <v>1</v>
      </c>
      <c r="I302" s="256"/>
      <c r="J302" s="252"/>
      <c r="K302" s="252"/>
      <c r="L302" s="257"/>
      <c r="M302" s="258"/>
      <c r="N302" s="259"/>
      <c r="O302" s="259"/>
      <c r="P302" s="259"/>
      <c r="Q302" s="259"/>
      <c r="R302" s="259"/>
      <c r="S302" s="259"/>
      <c r="T302" s="26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1" t="s">
        <v>136</v>
      </c>
      <c r="AU302" s="261" t="s">
        <v>83</v>
      </c>
      <c r="AV302" s="13" t="s">
        <v>81</v>
      </c>
      <c r="AW302" s="13" t="s">
        <v>30</v>
      </c>
      <c r="AX302" s="13" t="s">
        <v>73</v>
      </c>
      <c r="AY302" s="261" t="s">
        <v>128</v>
      </c>
    </row>
    <row r="303" s="13" customFormat="1">
      <c r="A303" s="13"/>
      <c r="B303" s="251"/>
      <c r="C303" s="252"/>
      <c r="D303" s="253" t="s">
        <v>136</v>
      </c>
      <c r="E303" s="254" t="s">
        <v>1</v>
      </c>
      <c r="F303" s="255" t="s">
        <v>658</v>
      </c>
      <c r="G303" s="252"/>
      <c r="H303" s="254" t="s">
        <v>1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1" t="s">
        <v>136</v>
      </c>
      <c r="AU303" s="261" t="s">
        <v>83</v>
      </c>
      <c r="AV303" s="13" t="s">
        <v>81</v>
      </c>
      <c r="AW303" s="13" t="s">
        <v>30</v>
      </c>
      <c r="AX303" s="13" t="s">
        <v>73</v>
      </c>
      <c r="AY303" s="261" t="s">
        <v>128</v>
      </c>
    </row>
    <row r="304" s="14" customFormat="1">
      <c r="A304" s="14"/>
      <c r="B304" s="262"/>
      <c r="C304" s="263"/>
      <c r="D304" s="253" t="s">
        <v>136</v>
      </c>
      <c r="E304" s="264" t="s">
        <v>1</v>
      </c>
      <c r="F304" s="265" t="s">
        <v>741</v>
      </c>
      <c r="G304" s="263"/>
      <c r="H304" s="266">
        <v>13.452</v>
      </c>
      <c r="I304" s="267"/>
      <c r="J304" s="263"/>
      <c r="K304" s="263"/>
      <c r="L304" s="268"/>
      <c r="M304" s="269"/>
      <c r="N304" s="270"/>
      <c r="O304" s="270"/>
      <c r="P304" s="270"/>
      <c r="Q304" s="270"/>
      <c r="R304" s="270"/>
      <c r="S304" s="270"/>
      <c r="T304" s="27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2" t="s">
        <v>136</v>
      </c>
      <c r="AU304" s="272" t="s">
        <v>83</v>
      </c>
      <c r="AV304" s="14" t="s">
        <v>83</v>
      </c>
      <c r="AW304" s="14" t="s">
        <v>30</v>
      </c>
      <c r="AX304" s="14" t="s">
        <v>81</v>
      </c>
      <c r="AY304" s="272" t="s">
        <v>128</v>
      </c>
    </row>
    <row r="305" s="12" customFormat="1" ht="22.8" customHeight="1">
      <c r="A305" s="12"/>
      <c r="B305" s="221"/>
      <c r="C305" s="222"/>
      <c r="D305" s="223" t="s">
        <v>72</v>
      </c>
      <c r="E305" s="235" t="s">
        <v>343</v>
      </c>
      <c r="F305" s="235" t="s">
        <v>344</v>
      </c>
      <c r="G305" s="222"/>
      <c r="H305" s="222"/>
      <c r="I305" s="225"/>
      <c r="J305" s="236">
        <f>BK305</f>
        <v>0</v>
      </c>
      <c r="K305" s="222"/>
      <c r="L305" s="227"/>
      <c r="M305" s="228"/>
      <c r="N305" s="229"/>
      <c r="O305" s="229"/>
      <c r="P305" s="230">
        <f>SUM(P306:P339)</f>
        <v>0</v>
      </c>
      <c r="Q305" s="229"/>
      <c r="R305" s="230">
        <f>SUM(R306:R339)</f>
        <v>0</v>
      </c>
      <c r="S305" s="229"/>
      <c r="T305" s="231">
        <f>SUM(T306:T339)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32" t="s">
        <v>81</v>
      </c>
      <c r="AT305" s="233" t="s">
        <v>72</v>
      </c>
      <c r="AU305" s="233" t="s">
        <v>81</v>
      </c>
      <c r="AY305" s="232" t="s">
        <v>128</v>
      </c>
      <c r="BK305" s="234">
        <f>SUM(BK306:BK339)</f>
        <v>0</v>
      </c>
    </row>
    <row r="306" s="2" customFormat="1" ht="16.5" customHeight="1">
      <c r="A306" s="39"/>
      <c r="B306" s="40"/>
      <c r="C306" s="237" t="s">
        <v>325</v>
      </c>
      <c r="D306" s="237" t="s">
        <v>130</v>
      </c>
      <c r="E306" s="238" t="s">
        <v>346</v>
      </c>
      <c r="F306" s="239" t="s">
        <v>347</v>
      </c>
      <c r="G306" s="240" t="s">
        <v>151</v>
      </c>
      <c r="H306" s="241">
        <v>8.6400000000000006</v>
      </c>
      <c r="I306" s="242"/>
      <c r="J306" s="243">
        <f>ROUND(I306*H306,2)</f>
        <v>0</v>
      </c>
      <c r="K306" s="244"/>
      <c r="L306" s="45"/>
      <c r="M306" s="245" t="s">
        <v>1</v>
      </c>
      <c r="N306" s="246" t="s">
        <v>38</v>
      </c>
      <c r="O306" s="92"/>
      <c r="P306" s="247">
        <f>O306*H306</f>
        <v>0</v>
      </c>
      <c r="Q306" s="247">
        <v>0</v>
      </c>
      <c r="R306" s="247">
        <f>Q306*H306</f>
        <v>0</v>
      </c>
      <c r="S306" s="247">
        <v>0</v>
      </c>
      <c r="T306" s="248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9" t="s">
        <v>134</v>
      </c>
      <c r="AT306" s="249" t="s">
        <v>130</v>
      </c>
      <c r="AU306" s="249" t="s">
        <v>83</v>
      </c>
      <c r="AY306" s="18" t="s">
        <v>128</v>
      </c>
      <c r="BE306" s="250">
        <f>IF(N306="základní",J306,0)</f>
        <v>0</v>
      </c>
      <c r="BF306" s="250">
        <f>IF(N306="snížená",J306,0)</f>
        <v>0</v>
      </c>
      <c r="BG306" s="250">
        <f>IF(N306="zákl. přenesená",J306,0)</f>
        <v>0</v>
      </c>
      <c r="BH306" s="250">
        <f>IF(N306="sníž. přenesená",J306,0)</f>
        <v>0</v>
      </c>
      <c r="BI306" s="250">
        <f>IF(N306="nulová",J306,0)</f>
        <v>0</v>
      </c>
      <c r="BJ306" s="18" t="s">
        <v>81</v>
      </c>
      <c r="BK306" s="250">
        <f>ROUND(I306*H306,2)</f>
        <v>0</v>
      </c>
      <c r="BL306" s="18" t="s">
        <v>134</v>
      </c>
      <c r="BM306" s="249" t="s">
        <v>742</v>
      </c>
    </row>
    <row r="307" s="13" customFormat="1">
      <c r="A307" s="13"/>
      <c r="B307" s="251"/>
      <c r="C307" s="252"/>
      <c r="D307" s="253" t="s">
        <v>136</v>
      </c>
      <c r="E307" s="254" t="s">
        <v>1</v>
      </c>
      <c r="F307" s="255" t="s">
        <v>240</v>
      </c>
      <c r="G307" s="252"/>
      <c r="H307" s="254" t="s">
        <v>1</v>
      </c>
      <c r="I307" s="256"/>
      <c r="J307" s="252"/>
      <c r="K307" s="252"/>
      <c r="L307" s="257"/>
      <c r="M307" s="258"/>
      <c r="N307" s="259"/>
      <c r="O307" s="259"/>
      <c r="P307" s="259"/>
      <c r="Q307" s="259"/>
      <c r="R307" s="259"/>
      <c r="S307" s="259"/>
      <c r="T307" s="26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1" t="s">
        <v>136</v>
      </c>
      <c r="AU307" s="261" t="s">
        <v>83</v>
      </c>
      <c r="AV307" s="13" t="s">
        <v>81</v>
      </c>
      <c r="AW307" s="13" t="s">
        <v>30</v>
      </c>
      <c r="AX307" s="13" t="s">
        <v>73</v>
      </c>
      <c r="AY307" s="261" t="s">
        <v>128</v>
      </c>
    </row>
    <row r="308" s="13" customFormat="1">
      <c r="A308" s="13"/>
      <c r="B308" s="251"/>
      <c r="C308" s="252"/>
      <c r="D308" s="253" t="s">
        <v>136</v>
      </c>
      <c r="E308" s="254" t="s">
        <v>1</v>
      </c>
      <c r="F308" s="255" t="s">
        <v>658</v>
      </c>
      <c r="G308" s="252"/>
      <c r="H308" s="254" t="s">
        <v>1</v>
      </c>
      <c r="I308" s="256"/>
      <c r="J308" s="252"/>
      <c r="K308" s="252"/>
      <c r="L308" s="257"/>
      <c r="M308" s="258"/>
      <c r="N308" s="259"/>
      <c r="O308" s="259"/>
      <c r="P308" s="259"/>
      <c r="Q308" s="259"/>
      <c r="R308" s="259"/>
      <c r="S308" s="259"/>
      <c r="T308" s="26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1" t="s">
        <v>136</v>
      </c>
      <c r="AU308" s="261" t="s">
        <v>83</v>
      </c>
      <c r="AV308" s="13" t="s">
        <v>81</v>
      </c>
      <c r="AW308" s="13" t="s">
        <v>30</v>
      </c>
      <c r="AX308" s="13" t="s">
        <v>73</v>
      </c>
      <c r="AY308" s="261" t="s">
        <v>128</v>
      </c>
    </row>
    <row r="309" s="13" customFormat="1">
      <c r="A309" s="13"/>
      <c r="B309" s="251"/>
      <c r="C309" s="252"/>
      <c r="D309" s="253" t="s">
        <v>136</v>
      </c>
      <c r="E309" s="254" t="s">
        <v>1</v>
      </c>
      <c r="F309" s="255" t="s">
        <v>155</v>
      </c>
      <c r="G309" s="252"/>
      <c r="H309" s="254" t="s">
        <v>1</v>
      </c>
      <c r="I309" s="256"/>
      <c r="J309" s="252"/>
      <c r="K309" s="252"/>
      <c r="L309" s="257"/>
      <c r="M309" s="258"/>
      <c r="N309" s="259"/>
      <c r="O309" s="259"/>
      <c r="P309" s="259"/>
      <c r="Q309" s="259"/>
      <c r="R309" s="259"/>
      <c r="S309" s="259"/>
      <c r="T309" s="26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1" t="s">
        <v>136</v>
      </c>
      <c r="AU309" s="261" t="s">
        <v>83</v>
      </c>
      <c r="AV309" s="13" t="s">
        <v>81</v>
      </c>
      <c r="AW309" s="13" t="s">
        <v>30</v>
      </c>
      <c r="AX309" s="13" t="s">
        <v>73</v>
      </c>
      <c r="AY309" s="261" t="s">
        <v>128</v>
      </c>
    </row>
    <row r="310" s="14" customFormat="1">
      <c r="A310" s="14"/>
      <c r="B310" s="262"/>
      <c r="C310" s="263"/>
      <c r="D310" s="253" t="s">
        <v>136</v>
      </c>
      <c r="E310" s="264" t="s">
        <v>1</v>
      </c>
      <c r="F310" s="265" t="s">
        <v>743</v>
      </c>
      <c r="G310" s="263"/>
      <c r="H310" s="266">
        <v>8.6400000000000006</v>
      </c>
      <c r="I310" s="267"/>
      <c r="J310" s="263"/>
      <c r="K310" s="263"/>
      <c r="L310" s="268"/>
      <c r="M310" s="269"/>
      <c r="N310" s="270"/>
      <c r="O310" s="270"/>
      <c r="P310" s="270"/>
      <c r="Q310" s="270"/>
      <c r="R310" s="270"/>
      <c r="S310" s="270"/>
      <c r="T310" s="27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2" t="s">
        <v>136</v>
      </c>
      <c r="AU310" s="272" t="s">
        <v>83</v>
      </c>
      <c r="AV310" s="14" t="s">
        <v>83</v>
      </c>
      <c r="AW310" s="14" t="s">
        <v>30</v>
      </c>
      <c r="AX310" s="14" t="s">
        <v>81</v>
      </c>
      <c r="AY310" s="272" t="s">
        <v>128</v>
      </c>
    </row>
    <row r="311" s="2" customFormat="1" ht="16.5" customHeight="1">
      <c r="A311" s="39"/>
      <c r="B311" s="40"/>
      <c r="C311" s="237" t="s">
        <v>329</v>
      </c>
      <c r="D311" s="237" t="s">
        <v>130</v>
      </c>
      <c r="E311" s="238" t="s">
        <v>352</v>
      </c>
      <c r="F311" s="239" t="s">
        <v>353</v>
      </c>
      <c r="G311" s="240" t="s">
        <v>151</v>
      </c>
      <c r="H311" s="241">
        <v>7.6799999999999997</v>
      </c>
      <c r="I311" s="242"/>
      <c r="J311" s="243">
        <f>ROUND(I311*H311,2)</f>
        <v>0</v>
      </c>
      <c r="K311" s="244"/>
      <c r="L311" s="45"/>
      <c r="M311" s="245" t="s">
        <v>1</v>
      </c>
      <c r="N311" s="246" t="s">
        <v>38</v>
      </c>
      <c r="O311" s="92"/>
      <c r="P311" s="247">
        <f>O311*H311</f>
        <v>0</v>
      </c>
      <c r="Q311" s="247">
        <v>0</v>
      </c>
      <c r="R311" s="247">
        <f>Q311*H311</f>
        <v>0</v>
      </c>
      <c r="S311" s="247">
        <v>0</v>
      </c>
      <c r="T311" s="248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9" t="s">
        <v>134</v>
      </c>
      <c r="AT311" s="249" t="s">
        <v>130</v>
      </c>
      <c r="AU311" s="249" t="s">
        <v>83</v>
      </c>
      <c r="AY311" s="18" t="s">
        <v>128</v>
      </c>
      <c r="BE311" s="250">
        <f>IF(N311="základní",J311,0)</f>
        <v>0</v>
      </c>
      <c r="BF311" s="250">
        <f>IF(N311="snížená",J311,0)</f>
        <v>0</v>
      </c>
      <c r="BG311" s="250">
        <f>IF(N311="zákl. přenesená",J311,0)</f>
        <v>0</v>
      </c>
      <c r="BH311" s="250">
        <f>IF(N311="sníž. přenesená",J311,0)</f>
        <v>0</v>
      </c>
      <c r="BI311" s="250">
        <f>IF(N311="nulová",J311,0)</f>
        <v>0</v>
      </c>
      <c r="BJ311" s="18" t="s">
        <v>81</v>
      </c>
      <c r="BK311" s="250">
        <f>ROUND(I311*H311,2)</f>
        <v>0</v>
      </c>
      <c r="BL311" s="18" t="s">
        <v>134</v>
      </c>
      <c r="BM311" s="249" t="s">
        <v>744</v>
      </c>
    </row>
    <row r="312" s="13" customFormat="1">
      <c r="A312" s="13"/>
      <c r="B312" s="251"/>
      <c r="C312" s="252"/>
      <c r="D312" s="253" t="s">
        <v>136</v>
      </c>
      <c r="E312" s="254" t="s">
        <v>1</v>
      </c>
      <c r="F312" s="255" t="s">
        <v>240</v>
      </c>
      <c r="G312" s="252"/>
      <c r="H312" s="254" t="s">
        <v>1</v>
      </c>
      <c r="I312" s="256"/>
      <c r="J312" s="252"/>
      <c r="K312" s="252"/>
      <c r="L312" s="257"/>
      <c r="M312" s="258"/>
      <c r="N312" s="259"/>
      <c r="O312" s="259"/>
      <c r="P312" s="259"/>
      <c r="Q312" s="259"/>
      <c r="R312" s="259"/>
      <c r="S312" s="259"/>
      <c r="T312" s="26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1" t="s">
        <v>136</v>
      </c>
      <c r="AU312" s="261" t="s">
        <v>83</v>
      </c>
      <c r="AV312" s="13" t="s">
        <v>81</v>
      </c>
      <c r="AW312" s="13" t="s">
        <v>30</v>
      </c>
      <c r="AX312" s="13" t="s">
        <v>73</v>
      </c>
      <c r="AY312" s="261" t="s">
        <v>128</v>
      </c>
    </row>
    <row r="313" s="13" customFormat="1">
      <c r="A313" s="13"/>
      <c r="B313" s="251"/>
      <c r="C313" s="252"/>
      <c r="D313" s="253" t="s">
        <v>136</v>
      </c>
      <c r="E313" s="254" t="s">
        <v>1</v>
      </c>
      <c r="F313" s="255" t="s">
        <v>658</v>
      </c>
      <c r="G313" s="252"/>
      <c r="H313" s="254" t="s">
        <v>1</v>
      </c>
      <c r="I313" s="256"/>
      <c r="J313" s="252"/>
      <c r="K313" s="252"/>
      <c r="L313" s="257"/>
      <c r="M313" s="258"/>
      <c r="N313" s="259"/>
      <c r="O313" s="259"/>
      <c r="P313" s="259"/>
      <c r="Q313" s="259"/>
      <c r="R313" s="259"/>
      <c r="S313" s="259"/>
      <c r="T313" s="26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1" t="s">
        <v>136</v>
      </c>
      <c r="AU313" s="261" t="s">
        <v>83</v>
      </c>
      <c r="AV313" s="13" t="s">
        <v>81</v>
      </c>
      <c r="AW313" s="13" t="s">
        <v>30</v>
      </c>
      <c r="AX313" s="13" t="s">
        <v>73</v>
      </c>
      <c r="AY313" s="261" t="s">
        <v>128</v>
      </c>
    </row>
    <row r="314" s="13" customFormat="1">
      <c r="A314" s="13"/>
      <c r="B314" s="251"/>
      <c r="C314" s="252"/>
      <c r="D314" s="253" t="s">
        <v>136</v>
      </c>
      <c r="E314" s="254" t="s">
        <v>1</v>
      </c>
      <c r="F314" s="255" t="s">
        <v>173</v>
      </c>
      <c r="G314" s="252"/>
      <c r="H314" s="254" t="s">
        <v>1</v>
      </c>
      <c r="I314" s="256"/>
      <c r="J314" s="252"/>
      <c r="K314" s="252"/>
      <c r="L314" s="257"/>
      <c r="M314" s="258"/>
      <c r="N314" s="259"/>
      <c r="O314" s="259"/>
      <c r="P314" s="259"/>
      <c r="Q314" s="259"/>
      <c r="R314" s="259"/>
      <c r="S314" s="259"/>
      <c r="T314" s="26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1" t="s">
        <v>136</v>
      </c>
      <c r="AU314" s="261" t="s">
        <v>83</v>
      </c>
      <c r="AV314" s="13" t="s">
        <v>81</v>
      </c>
      <c r="AW314" s="13" t="s">
        <v>30</v>
      </c>
      <c r="AX314" s="13" t="s">
        <v>73</v>
      </c>
      <c r="AY314" s="261" t="s">
        <v>128</v>
      </c>
    </row>
    <row r="315" s="14" customFormat="1">
      <c r="A315" s="14"/>
      <c r="B315" s="262"/>
      <c r="C315" s="263"/>
      <c r="D315" s="253" t="s">
        <v>136</v>
      </c>
      <c r="E315" s="264" t="s">
        <v>1</v>
      </c>
      <c r="F315" s="265" t="s">
        <v>745</v>
      </c>
      <c r="G315" s="263"/>
      <c r="H315" s="266">
        <v>7.6799999999999997</v>
      </c>
      <c r="I315" s="267"/>
      <c r="J315" s="263"/>
      <c r="K315" s="263"/>
      <c r="L315" s="268"/>
      <c r="M315" s="269"/>
      <c r="N315" s="270"/>
      <c r="O315" s="270"/>
      <c r="P315" s="270"/>
      <c r="Q315" s="270"/>
      <c r="R315" s="270"/>
      <c r="S315" s="270"/>
      <c r="T315" s="27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72" t="s">
        <v>136</v>
      </c>
      <c r="AU315" s="272" t="s">
        <v>83</v>
      </c>
      <c r="AV315" s="14" t="s">
        <v>83</v>
      </c>
      <c r="AW315" s="14" t="s">
        <v>30</v>
      </c>
      <c r="AX315" s="14" t="s">
        <v>81</v>
      </c>
      <c r="AY315" s="272" t="s">
        <v>128</v>
      </c>
    </row>
    <row r="316" s="2" customFormat="1" ht="16.5" customHeight="1">
      <c r="A316" s="39"/>
      <c r="B316" s="40"/>
      <c r="C316" s="237" t="s">
        <v>332</v>
      </c>
      <c r="D316" s="237" t="s">
        <v>130</v>
      </c>
      <c r="E316" s="238" t="s">
        <v>746</v>
      </c>
      <c r="F316" s="239" t="s">
        <v>747</v>
      </c>
      <c r="G316" s="240" t="s">
        <v>151</v>
      </c>
      <c r="H316" s="241">
        <v>1.5600000000000001</v>
      </c>
      <c r="I316" s="242"/>
      <c r="J316" s="243">
        <f>ROUND(I316*H316,2)</f>
        <v>0</v>
      </c>
      <c r="K316" s="244"/>
      <c r="L316" s="45"/>
      <c r="M316" s="245" t="s">
        <v>1</v>
      </c>
      <c r="N316" s="246" t="s">
        <v>38</v>
      </c>
      <c r="O316" s="92"/>
      <c r="P316" s="247">
        <f>O316*H316</f>
        <v>0</v>
      </c>
      <c r="Q316" s="247">
        <v>0</v>
      </c>
      <c r="R316" s="247">
        <f>Q316*H316</f>
        <v>0</v>
      </c>
      <c r="S316" s="247">
        <v>0</v>
      </c>
      <c r="T316" s="248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9" t="s">
        <v>134</v>
      </c>
      <c r="AT316" s="249" t="s">
        <v>130</v>
      </c>
      <c r="AU316" s="249" t="s">
        <v>83</v>
      </c>
      <c r="AY316" s="18" t="s">
        <v>128</v>
      </c>
      <c r="BE316" s="250">
        <f>IF(N316="základní",J316,0)</f>
        <v>0</v>
      </c>
      <c r="BF316" s="250">
        <f>IF(N316="snížená",J316,0)</f>
        <v>0</v>
      </c>
      <c r="BG316" s="250">
        <f>IF(N316="zákl. přenesená",J316,0)</f>
        <v>0</v>
      </c>
      <c r="BH316" s="250">
        <f>IF(N316="sníž. přenesená",J316,0)</f>
        <v>0</v>
      </c>
      <c r="BI316" s="250">
        <f>IF(N316="nulová",J316,0)</f>
        <v>0</v>
      </c>
      <c r="BJ316" s="18" t="s">
        <v>81</v>
      </c>
      <c r="BK316" s="250">
        <f>ROUND(I316*H316,2)</f>
        <v>0</v>
      </c>
      <c r="BL316" s="18" t="s">
        <v>134</v>
      </c>
      <c r="BM316" s="249" t="s">
        <v>748</v>
      </c>
    </row>
    <row r="317" s="13" customFormat="1">
      <c r="A317" s="13"/>
      <c r="B317" s="251"/>
      <c r="C317" s="252"/>
      <c r="D317" s="253" t="s">
        <v>136</v>
      </c>
      <c r="E317" s="254" t="s">
        <v>1</v>
      </c>
      <c r="F317" s="255" t="s">
        <v>365</v>
      </c>
      <c r="G317" s="252"/>
      <c r="H317" s="254" t="s">
        <v>1</v>
      </c>
      <c r="I317" s="256"/>
      <c r="J317" s="252"/>
      <c r="K317" s="252"/>
      <c r="L317" s="257"/>
      <c r="M317" s="258"/>
      <c r="N317" s="259"/>
      <c r="O317" s="259"/>
      <c r="P317" s="259"/>
      <c r="Q317" s="259"/>
      <c r="R317" s="259"/>
      <c r="S317" s="259"/>
      <c r="T317" s="26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1" t="s">
        <v>136</v>
      </c>
      <c r="AU317" s="261" t="s">
        <v>83</v>
      </c>
      <c r="AV317" s="13" t="s">
        <v>81</v>
      </c>
      <c r="AW317" s="13" t="s">
        <v>30</v>
      </c>
      <c r="AX317" s="13" t="s">
        <v>73</v>
      </c>
      <c r="AY317" s="261" t="s">
        <v>128</v>
      </c>
    </row>
    <row r="318" s="13" customFormat="1">
      <c r="A318" s="13"/>
      <c r="B318" s="251"/>
      <c r="C318" s="252"/>
      <c r="D318" s="253" t="s">
        <v>136</v>
      </c>
      <c r="E318" s="254" t="s">
        <v>1</v>
      </c>
      <c r="F318" s="255" t="s">
        <v>749</v>
      </c>
      <c r="G318" s="252"/>
      <c r="H318" s="254" t="s">
        <v>1</v>
      </c>
      <c r="I318" s="256"/>
      <c r="J318" s="252"/>
      <c r="K318" s="252"/>
      <c r="L318" s="257"/>
      <c r="M318" s="258"/>
      <c r="N318" s="259"/>
      <c r="O318" s="259"/>
      <c r="P318" s="259"/>
      <c r="Q318" s="259"/>
      <c r="R318" s="259"/>
      <c r="S318" s="259"/>
      <c r="T318" s="26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1" t="s">
        <v>136</v>
      </c>
      <c r="AU318" s="261" t="s">
        <v>83</v>
      </c>
      <c r="AV318" s="13" t="s">
        <v>81</v>
      </c>
      <c r="AW318" s="13" t="s">
        <v>30</v>
      </c>
      <c r="AX318" s="13" t="s">
        <v>73</v>
      </c>
      <c r="AY318" s="261" t="s">
        <v>128</v>
      </c>
    </row>
    <row r="319" s="13" customFormat="1">
      <c r="A319" s="13"/>
      <c r="B319" s="251"/>
      <c r="C319" s="252"/>
      <c r="D319" s="253" t="s">
        <v>136</v>
      </c>
      <c r="E319" s="254" t="s">
        <v>1</v>
      </c>
      <c r="F319" s="255" t="s">
        <v>658</v>
      </c>
      <c r="G319" s="252"/>
      <c r="H319" s="254" t="s">
        <v>1</v>
      </c>
      <c r="I319" s="256"/>
      <c r="J319" s="252"/>
      <c r="K319" s="252"/>
      <c r="L319" s="257"/>
      <c r="M319" s="258"/>
      <c r="N319" s="259"/>
      <c r="O319" s="259"/>
      <c r="P319" s="259"/>
      <c r="Q319" s="259"/>
      <c r="R319" s="259"/>
      <c r="S319" s="259"/>
      <c r="T319" s="26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1" t="s">
        <v>136</v>
      </c>
      <c r="AU319" s="261" t="s">
        <v>83</v>
      </c>
      <c r="AV319" s="13" t="s">
        <v>81</v>
      </c>
      <c r="AW319" s="13" t="s">
        <v>30</v>
      </c>
      <c r="AX319" s="13" t="s">
        <v>73</v>
      </c>
      <c r="AY319" s="261" t="s">
        <v>128</v>
      </c>
    </row>
    <row r="320" s="13" customFormat="1">
      <c r="A320" s="13"/>
      <c r="B320" s="251"/>
      <c r="C320" s="252"/>
      <c r="D320" s="253" t="s">
        <v>136</v>
      </c>
      <c r="E320" s="254" t="s">
        <v>1</v>
      </c>
      <c r="F320" s="255" t="s">
        <v>667</v>
      </c>
      <c r="G320" s="252"/>
      <c r="H320" s="254" t="s">
        <v>1</v>
      </c>
      <c r="I320" s="256"/>
      <c r="J320" s="252"/>
      <c r="K320" s="252"/>
      <c r="L320" s="257"/>
      <c r="M320" s="258"/>
      <c r="N320" s="259"/>
      <c r="O320" s="259"/>
      <c r="P320" s="259"/>
      <c r="Q320" s="259"/>
      <c r="R320" s="259"/>
      <c r="S320" s="259"/>
      <c r="T320" s="26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61" t="s">
        <v>136</v>
      </c>
      <c r="AU320" s="261" t="s">
        <v>83</v>
      </c>
      <c r="AV320" s="13" t="s">
        <v>81</v>
      </c>
      <c r="AW320" s="13" t="s">
        <v>30</v>
      </c>
      <c r="AX320" s="13" t="s">
        <v>73</v>
      </c>
      <c r="AY320" s="261" t="s">
        <v>128</v>
      </c>
    </row>
    <row r="321" s="14" customFormat="1">
      <c r="A321" s="14"/>
      <c r="B321" s="262"/>
      <c r="C321" s="263"/>
      <c r="D321" s="253" t="s">
        <v>136</v>
      </c>
      <c r="E321" s="264" t="s">
        <v>1</v>
      </c>
      <c r="F321" s="265" t="s">
        <v>722</v>
      </c>
      <c r="G321" s="263"/>
      <c r="H321" s="266">
        <v>1.5600000000000001</v>
      </c>
      <c r="I321" s="267"/>
      <c r="J321" s="263"/>
      <c r="K321" s="263"/>
      <c r="L321" s="268"/>
      <c r="M321" s="269"/>
      <c r="N321" s="270"/>
      <c r="O321" s="270"/>
      <c r="P321" s="270"/>
      <c r="Q321" s="270"/>
      <c r="R321" s="270"/>
      <c r="S321" s="270"/>
      <c r="T321" s="27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2" t="s">
        <v>136</v>
      </c>
      <c r="AU321" s="272" t="s">
        <v>83</v>
      </c>
      <c r="AV321" s="14" t="s">
        <v>83</v>
      </c>
      <c r="AW321" s="14" t="s">
        <v>30</v>
      </c>
      <c r="AX321" s="14" t="s">
        <v>81</v>
      </c>
      <c r="AY321" s="272" t="s">
        <v>128</v>
      </c>
    </row>
    <row r="322" s="2" customFormat="1" ht="16.5" customHeight="1">
      <c r="A322" s="39"/>
      <c r="B322" s="40"/>
      <c r="C322" s="237" t="s">
        <v>338</v>
      </c>
      <c r="D322" s="237" t="s">
        <v>130</v>
      </c>
      <c r="E322" s="238" t="s">
        <v>362</v>
      </c>
      <c r="F322" s="239" t="s">
        <v>363</v>
      </c>
      <c r="G322" s="240" t="s">
        <v>151</v>
      </c>
      <c r="H322" s="241">
        <v>13.44</v>
      </c>
      <c r="I322" s="242"/>
      <c r="J322" s="243">
        <f>ROUND(I322*H322,2)</f>
        <v>0</v>
      </c>
      <c r="K322" s="244"/>
      <c r="L322" s="45"/>
      <c r="M322" s="245" t="s">
        <v>1</v>
      </c>
      <c r="N322" s="246" t="s">
        <v>38</v>
      </c>
      <c r="O322" s="92"/>
      <c r="P322" s="247">
        <f>O322*H322</f>
        <v>0</v>
      </c>
      <c r="Q322" s="247">
        <v>0</v>
      </c>
      <c r="R322" s="247">
        <f>Q322*H322</f>
        <v>0</v>
      </c>
      <c r="S322" s="247">
        <v>0</v>
      </c>
      <c r="T322" s="248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9" t="s">
        <v>134</v>
      </c>
      <c r="AT322" s="249" t="s">
        <v>130</v>
      </c>
      <c r="AU322" s="249" t="s">
        <v>83</v>
      </c>
      <c r="AY322" s="18" t="s">
        <v>128</v>
      </c>
      <c r="BE322" s="250">
        <f>IF(N322="základní",J322,0)</f>
        <v>0</v>
      </c>
      <c r="BF322" s="250">
        <f>IF(N322="snížená",J322,0)</f>
        <v>0</v>
      </c>
      <c r="BG322" s="250">
        <f>IF(N322="zákl. přenesená",J322,0)</f>
        <v>0</v>
      </c>
      <c r="BH322" s="250">
        <f>IF(N322="sníž. přenesená",J322,0)</f>
        <v>0</v>
      </c>
      <c r="BI322" s="250">
        <f>IF(N322="nulová",J322,0)</f>
        <v>0</v>
      </c>
      <c r="BJ322" s="18" t="s">
        <v>81</v>
      </c>
      <c r="BK322" s="250">
        <f>ROUND(I322*H322,2)</f>
        <v>0</v>
      </c>
      <c r="BL322" s="18" t="s">
        <v>134</v>
      </c>
      <c r="BM322" s="249" t="s">
        <v>750</v>
      </c>
    </row>
    <row r="323" s="13" customFormat="1">
      <c r="A323" s="13"/>
      <c r="B323" s="251"/>
      <c r="C323" s="252"/>
      <c r="D323" s="253" t="s">
        <v>136</v>
      </c>
      <c r="E323" s="254" t="s">
        <v>1</v>
      </c>
      <c r="F323" s="255" t="s">
        <v>240</v>
      </c>
      <c r="G323" s="252"/>
      <c r="H323" s="254" t="s">
        <v>1</v>
      </c>
      <c r="I323" s="256"/>
      <c r="J323" s="252"/>
      <c r="K323" s="252"/>
      <c r="L323" s="257"/>
      <c r="M323" s="258"/>
      <c r="N323" s="259"/>
      <c r="O323" s="259"/>
      <c r="P323" s="259"/>
      <c r="Q323" s="259"/>
      <c r="R323" s="259"/>
      <c r="S323" s="259"/>
      <c r="T323" s="26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1" t="s">
        <v>136</v>
      </c>
      <c r="AU323" s="261" t="s">
        <v>83</v>
      </c>
      <c r="AV323" s="13" t="s">
        <v>81</v>
      </c>
      <c r="AW323" s="13" t="s">
        <v>30</v>
      </c>
      <c r="AX323" s="13" t="s">
        <v>73</v>
      </c>
      <c r="AY323" s="261" t="s">
        <v>128</v>
      </c>
    </row>
    <row r="324" s="13" customFormat="1">
      <c r="A324" s="13"/>
      <c r="B324" s="251"/>
      <c r="C324" s="252"/>
      <c r="D324" s="253" t="s">
        <v>136</v>
      </c>
      <c r="E324" s="254" t="s">
        <v>1</v>
      </c>
      <c r="F324" s="255" t="s">
        <v>658</v>
      </c>
      <c r="G324" s="252"/>
      <c r="H324" s="254" t="s">
        <v>1</v>
      </c>
      <c r="I324" s="256"/>
      <c r="J324" s="252"/>
      <c r="K324" s="252"/>
      <c r="L324" s="257"/>
      <c r="M324" s="258"/>
      <c r="N324" s="259"/>
      <c r="O324" s="259"/>
      <c r="P324" s="259"/>
      <c r="Q324" s="259"/>
      <c r="R324" s="259"/>
      <c r="S324" s="259"/>
      <c r="T324" s="26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1" t="s">
        <v>136</v>
      </c>
      <c r="AU324" s="261" t="s">
        <v>83</v>
      </c>
      <c r="AV324" s="13" t="s">
        <v>81</v>
      </c>
      <c r="AW324" s="13" t="s">
        <v>30</v>
      </c>
      <c r="AX324" s="13" t="s">
        <v>73</v>
      </c>
      <c r="AY324" s="261" t="s">
        <v>128</v>
      </c>
    </row>
    <row r="325" s="13" customFormat="1">
      <c r="A325" s="13"/>
      <c r="B325" s="251"/>
      <c r="C325" s="252"/>
      <c r="D325" s="253" t="s">
        <v>136</v>
      </c>
      <c r="E325" s="254" t="s">
        <v>1</v>
      </c>
      <c r="F325" s="255" t="s">
        <v>694</v>
      </c>
      <c r="G325" s="252"/>
      <c r="H325" s="254" t="s">
        <v>1</v>
      </c>
      <c r="I325" s="256"/>
      <c r="J325" s="252"/>
      <c r="K325" s="252"/>
      <c r="L325" s="257"/>
      <c r="M325" s="258"/>
      <c r="N325" s="259"/>
      <c r="O325" s="259"/>
      <c r="P325" s="259"/>
      <c r="Q325" s="259"/>
      <c r="R325" s="259"/>
      <c r="S325" s="259"/>
      <c r="T325" s="26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1" t="s">
        <v>136</v>
      </c>
      <c r="AU325" s="261" t="s">
        <v>83</v>
      </c>
      <c r="AV325" s="13" t="s">
        <v>81</v>
      </c>
      <c r="AW325" s="13" t="s">
        <v>30</v>
      </c>
      <c r="AX325" s="13" t="s">
        <v>73</v>
      </c>
      <c r="AY325" s="261" t="s">
        <v>128</v>
      </c>
    </row>
    <row r="326" s="14" customFormat="1">
      <c r="A326" s="14"/>
      <c r="B326" s="262"/>
      <c r="C326" s="263"/>
      <c r="D326" s="253" t="s">
        <v>136</v>
      </c>
      <c r="E326" s="264" t="s">
        <v>1</v>
      </c>
      <c r="F326" s="265" t="s">
        <v>751</v>
      </c>
      <c r="G326" s="263"/>
      <c r="H326" s="266">
        <v>7.3200000000000003</v>
      </c>
      <c r="I326" s="267"/>
      <c r="J326" s="263"/>
      <c r="K326" s="263"/>
      <c r="L326" s="268"/>
      <c r="M326" s="269"/>
      <c r="N326" s="270"/>
      <c r="O326" s="270"/>
      <c r="P326" s="270"/>
      <c r="Q326" s="270"/>
      <c r="R326" s="270"/>
      <c r="S326" s="270"/>
      <c r="T326" s="27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2" t="s">
        <v>136</v>
      </c>
      <c r="AU326" s="272" t="s">
        <v>83</v>
      </c>
      <c r="AV326" s="14" t="s">
        <v>83</v>
      </c>
      <c r="AW326" s="14" t="s">
        <v>30</v>
      </c>
      <c r="AX326" s="14" t="s">
        <v>73</v>
      </c>
      <c r="AY326" s="272" t="s">
        <v>128</v>
      </c>
    </row>
    <row r="327" s="14" customFormat="1">
      <c r="A327" s="14"/>
      <c r="B327" s="262"/>
      <c r="C327" s="263"/>
      <c r="D327" s="253" t="s">
        <v>136</v>
      </c>
      <c r="E327" s="264" t="s">
        <v>1</v>
      </c>
      <c r="F327" s="265" t="s">
        <v>752</v>
      </c>
      <c r="G327" s="263"/>
      <c r="H327" s="266">
        <v>6.1200000000000001</v>
      </c>
      <c r="I327" s="267"/>
      <c r="J327" s="263"/>
      <c r="K327" s="263"/>
      <c r="L327" s="268"/>
      <c r="M327" s="269"/>
      <c r="N327" s="270"/>
      <c r="O327" s="270"/>
      <c r="P327" s="270"/>
      <c r="Q327" s="270"/>
      <c r="R327" s="270"/>
      <c r="S327" s="270"/>
      <c r="T327" s="27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72" t="s">
        <v>136</v>
      </c>
      <c r="AU327" s="272" t="s">
        <v>83</v>
      </c>
      <c r="AV327" s="14" t="s">
        <v>83</v>
      </c>
      <c r="AW327" s="14" t="s">
        <v>30</v>
      </c>
      <c r="AX327" s="14" t="s">
        <v>73</v>
      </c>
      <c r="AY327" s="272" t="s">
        <v>128</v>
      </c>
    </row>
    <row r="328" s="15" customFormat="1">
      <c r="A328" s="15"/>
      <c r="B328" s="273"/>
      <c r="C328" s="274"/>
      <c r="D328" s="253" t="s">
        <v>136</v>
      </c>
      <c r="E328" s="275" t="s">
        <v>1</v>
      </c>
      <c r="F328" s="276" t="s">
        <v>176</v>
      </c>
      <c r="G328" s="274"/>
      <c r="H328" s="277">
        <v>13.440000000000001</v>
      </c>
      <c r="I328" s="278"/>
      <c r="J328" s="274"/>
      <c r="K328" s="274"/>
      <c r="L328" s="279"/>
      <c r="M328" s="280"/>
      <c r="N328" s="281"/>
      <c r="O328" s="281"/>
      <c r="P328" s="281"/>
      <c r="Q328" s="281"/>
      <c r="R328" s="281"/>
      <c r="S328" s="281"/>
      <c r="T328" s="282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83" t="s">
        <v>136</v>
      </c>
      <c r="AU328" s="283" t="s">
        <v>83</v>
      </c>
      <c r="AV328" s="15" t="s">
        <v>134</v>
      </c>
      <c r="AW328" s="15" t="s">
        <v>30</v>
      </c>
      <c r="AX328" s="15" t="s">
        <v>81</v>
      </c>
      <c r="AY328" s="283" t="s">
        <v>128</v>
      </c>
    </row>
    <row r="329" s="2" customFormat="1" ht="16.5" customHeight="1">
      <c r="A329" s="39"/>
      <c r="B329" s="40"/>
      <c r="C329" s="237" t="s">
        <v>345</v>
      </c>
      <c r="D329" s="237" t="s">
        <v>130</v>
      </c>
      <c r="E329" s="238" t="s">
        <v>367</v>
      </c>
      <c r="F329" s="239" t="s">
        <v>368</v>
      </c>
      <c r="G329" s="240" t="s">
        <v>151</v>
      </c>
      <c r="H329" s="241">
        <v>29.760000000000002</v>
      </c>
      <c r="I329" s="242"/>
      <c r="J329" s="243">
        <f>ROUND(I329*H329,2)</f>
        <v>0</v>
      </c>
      <c r="K329" s="244"/>
      <c r="L329" s="45"/>
      <c r="M329" s="245" t="s">
        <v>1</v>
      </c>
      <c r="N329" s="246" t="s">
        <v>38</v>
      </c>
      <c r="O329" s="92"/>
      <c r="P329" s="247">
        <f>O329*H329</f>
        <v>0</v>
      </c>
      <c r="Q329" s="247">
        <v>0</v>
      </c>
      <c r="R329" s="247">
        <f>Q329*H329</f>
        <v>0</v>
      </c>
      <c r="S329" s="247">
        <v>0</v>
      </c>
      <c r="T329" s="248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9" t="s">
        <v>134</v>
      </c>
      <c r="AT329" s="249" t="s">
        <v>130</v>
      </c>
      <c r="AU329" s="249" t="s">
        <v>83</v>
      </c>
      <c r="AY329" s="18" t="s">
        <v>128</v>
      </c>
      <c r="BE329" s="250">
        <f>IF(N329="základní",J329,0)</f>
        <v>0</v>
      </c>
      <c r="BF329" s="250">
        <f>IF(N329="snížená",J329,0)</f>
        <v>0</v>
      </c>
      <c r="BG329" s="250">
        <f>IF(N329="zákl. přenesená",J329,0)</f>
        <v>0</v>
      </c>
      <c r="BH329" s="250">
        <f>IF(N329="sníž. přenesená",J329,0)</f>
        <v>0</v>
      </c>
      <c r="BI329" s="250">
        <f>IF(N329="nulová",J329,0)</f>
        <v>0</v>
      </c>
      <c r="BJ329" s="18" t="s">
        <v>81</v>
      </c>
      <c r="BK329" s="250">
        <f>ROUND(I329*H329,2)</f>
        <v>0</v>
      </c>
      <c r="BL329" s="18" t="s">
        <v>134</v>
      </c>
      <c r="BM329" s="249" t="s">
        <v>753</v>
      </c>
    </row>
    <row r="330" s="13" customFormat="1">
      <c r="A330" s="13"/>
      <c r="B330" s="251"/>
      <c r="C330" s="252"/>
      <c r="D330" s="253" t="s">
        <v>136</v>
      </c>
      <c r="E330" s="254" t="s">
        <v>1</v>
      </c>
      <c r="F330" s="255" t="s">
        <v>240</v>
      </c>
      <c r="G330" s="252"/>
      <c r="H330" s="254" t="s">
        <v>1</v>
      </c>
      <c r="I330" s="256"/>
      <c r="J330" s="252"/>
      <c r="K330" s="252"/>
      <c r="L330" s="257"/>
      <c r="M330" s="258"/>
      <c r="N330" s="259"/>
      <c r="O330" s="259"/>
      <c r="P330" s="259"/>
      <c r="Q330" s="259"/>
      <c r="R330" s="259"/>
      <c r="S330" s="259"/>
      <c r="T330" s="26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1" t="s">
        <v>136</v>
      </c>
      <c r="AU330" s="261" t="s">
        <v>83</v>
      </c>
      <c r="AV330" s="13" t="s">
        <v>81</v>
      </c>
      <c r="AW330" s="13" t="s">
        <v>30</v>
      </c>
      <c r="AX330" s="13" t="s">
        <v>73</v>
      </c>
      <c r="AY330" s="261" t="s">
        <v>128</v>
      </c>
    </row>
    <row r="331" s="13" customFormat="1">
      <c r="A331" s="13"/>
      <c r="B331" s="251"/>
      <c r="C331" s="252"/>
      <c r="D331" s="253" t="s">
        <v>136</v>
      </c>
      <c r="E331" s="254" t="s">
        <v>1</v>
      </c>
      <c r="F331" s="255" t="s">
        <v>658</v>
      </c>
      <c r="G331" s="252"/>
      <c r="H331" s="254" t="s">
        <v>1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1" t="s">
        <v>136</v>
      </c>
      <c r="AU331" s="261" t="s">
        <v>83</v>
      </c>
      <c r="AV331" s="13" t="s">
        <v>81</v>
      </c>
      <c r="AW331" s="13" t="s">
        <v>30</v>
      </c>
      <c r="AX331" s="13" t="s">
        <v>73</v>
      </c>
      <c r="AY331" s="261" t="s">
        <v>128</v>
      </c>
    </row>
    <row r="332" s="13" customFormat="1">
      <c r="A332" s="13"/>
      <c r="B332" s="251"/>
      <c r="C332" s="252"/>
      <c r="D332" s="253" t="s">
        <v>136</v>
      </c>
      <c r="E332" s="254" t="s">
        <v>1</v>
      </c>
      <c r="F332" s="255" t="s">
        <v>173</v>
      </c>
      <c r="G332" s="252"/>
      <c r="H332" s="254" t="s">
        <v>1</v>
      </c>
      <c r="I332" s="256"/>
      <c r="J332" s="252"/>
      <c r="K332" s="252"/>
      <c r="L332" s="257"/>
      <c r="M332" s="258"/>
      <c r="N332" s="259"/>
      <c r="O332" s="259"/>
      <c r="P332" s="259"/>
      <c r="Q332" s="259"/>
      <c r="R332" s="259"/>
      <c r="S332" s="259"/>
      <c r="T332" s="26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1" t="s">
        <v>136</v>
      </c>
      <c r="AU332" s="261" t="s">
        <v>83</v>
      </c>
      <c r="AV332" s="13" t="s">
        <v>81</v>
      </c>
      <c r="AW332" s="13" t="s">
        <v>30</v>
      </c>
      <c r="AX332" s="13" t="s">
        <v>73</v>
      </c>
      <c r="AY332" s="261" t="s">
        <v>128</v>
      </c>
    </row>
    <row r="333" s="14" customFormat="1">
      <c r="A333" s="14"/>
      <c r="B333" s="262"/>
      <c r="C333" s="263"/>
      <c r="D333" s="253" t="s">
        <v>136</v>
      </c>
      <c r="E333" s="264" t="s">
        <v>1</v>
      </c>
      <c r="F333" s="265" t="s">
        <v>745</v>
      </c>
      <c r="G333" s="263"/>
      <c r="H333" s="266">
        <v>7.6799999999999997</v>
      </c>
      <c r="I333" s="267"/>
      <c r="J333" s="263"/>
      <c r="K333" s="263"/>
      <c r="L333" s="268"/>
      <c r="M333" s="269"/>
      <c r="N333" s="270"/>
      <c r="O333" s="270"/>
      <c r="P333" s="270"/>
      <c r="Q333" s="270"/>
      <c r="R333" s="270"/>
      <c r="S333" s="270"/>
      <c r="T333" s="27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72" t="s">
        <v>136</v>
      </c>
      <c r="AU333" s="272" t="s">
        <v>83</v>
      </c>
      <c r="AV333" s="14" t="s">
        <v>83</v>
      </c>
      <c r="AW333" s="14" t="s">
        <v>30</v>
      </c>
      <c r="AX333" s="14" t="s">
        <v>73</v>
      </c>
      <c r="AY333" s="272" t="s">
        <v>128</v>
      </c>
    </row>
    <row r="334" s="13" customFormat="1">
      <c r="A334" s="13"/>
      <c r="B334" s="251"/>
      <c r="C334" s="252"/>
      <c r="D334" s="253" t="s">
        <v>136</v>
      </c>
      <c r="E334" s="254" t="s">
        <v>1</v>
      </c>
      <c r="F334" s="255" t="s">
        <v>155</v>
      </c>
      <c r="G334" s="252"/>
      <c r="H334" s="254" t="s">
        <v>1</v>
      </c>
      <c r="I334" s="256"/>
      <c r="J334" s="252"/>
      <c r="K334" s="252"/>
      <c r="L334" s="257"/>
      <c r="M334" s="258"/>
      <c r="N334" s="259"/>
      <c r="O334" s="259"/>
      <c r="P334" s="259"/>
      <c r="Q334" s="259"/>
      <c r="R334" s="259"/>
      <c r="S334" s="259"/>
      <c r="T334" s="26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1" t="s">
        <v>136</v>
      </c>
      <c r="AU334" s="261" t="s">
        <v>83</v>
      </c>
      <c r="AV334" s="13" t="s">
        <v>81</v>
      </c>
      <c r="AW334" s="13" t="s">
        <v>30</v>
      </c>
      <c r="AX334" s="13" t="s">
        <v>73</v>
      </c>
      <c r="AY334" s="261" t="s">
        <v>128</v>
      </c>
    </row>
    <row r="335" s="14" customFormat="1">
      <c r="A335" s="14"/>
      <c r="B335" s="262"/>
      <c r="C335" s="263"/>
      <c r="D335" s="253" t="s">
        <v>136</v>
      </c>
      <c r="E335" s="264" t="s">
        <v>1</v>
      </c>
      <c r="F335" s="265" t="s">
        <v>743</v>
      </c>
      <c r="G335" s="263"/>
      <c r="H335" s="266">
        <v>8.6400000000000006</v>
      </c>
      <c r="I335" s="267"/>
      <c r="J335" s="263"/>
      <c r="K335" s="263"/>
      <c r="L335" s="268"/>
      <c r="M335" s="269"/>
      <c r="N335" s="270"/>
      <c r="O335" s="270"/>
      <c r="P335" s="270"/>
      <c r="Q335" s="270"/>
      <c r="R335" s="270"/>
      <c r="S335" s="270"/>
      <c r="T335" s="27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72" t="s">
        <v>136</v>
      </c>
      <c r="AU335" s="272" t="s">
        <v>83</v>
      </c>
      <c r="AV335" s="14" t="s">
        <v>83</v>
      </c>
      <c r="AW335" s="14" t="s">
        <v>30</v>
      </c>
      <c r="AX335" s="14" t="s">
        <v>73</v>
      </c>
      <c r="AY335" s="272" t="s">
        <v>128</v>
      </c>
    </row>
    <row r="336" s="13" customFormat="1">
      <c r="A336" s="13"/>
      <c r="B336" s="251"/>
      <c r="C336" s="252"/>
      <c r="D336" s="253" t="s">
        <v>136</v>
      </c>
      <c r="E336" s="254" t="s">
        <v>1</v>
      </c>
      <c r="F336" s="255" t="s">
        <v>694</v>
      </c>
      <c r="G336" s="252"/>
      <c r="H336" s="254" t="s">
        <v>1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1" t="s">
        <v>136</v>
      </c>
      <c r="AU336" s="261" t="s">
        <v>83</v>
      </c>
      <c r="AV336" s="13" t="s">
        <v>81</v>
      </c>
      <c r="AW336" s="13" t="s">
        <v>30</v>
      </c>
      <c r="AX336" s="13" t="s">
        <v>73</v>
      </c>
      <c r="AY336" s="261" t="s">
        <v>128</v>
      </c>
    </row>
    <row r="337" s="14" customFormat="1">
      <c r="A337" s="14"/>
      <c r="B337" s="262"/>
      <c r="C337" s="263"/>
      <c r="D337" s="253" t="s">
        <v>136</v>
      </c>
      <c r="E337" s="264" t="s">
        <v>1</v>
      </c>
      <c r="F337" s="265" t="s">
        <v>751</v>
      </c>
      <c r="G337" s="263"/>
      <c r="H337" s="266">
        <v>7.3200000000000003</v>
      </c>
      <c r="I337" s="267"/>
      <c r="J337" s="263"/>
      <c r="K337" s="263"/>
      <c r="L337" s="268"/>
      <c r="M337" s="269"/>
      <c r="N337" s="270"/>
      <c r="O337" s="270"/>
      <c r="P337" s="270"/>
      <c r="Q337" s="270"/>
      <c r="R337" s="270"/>
      <c r="S337" s="270"/>
      <c r="T337" s="27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2" t="s">
        <v>136</v>
      </c>
      <c r="AU337" s="272" t="s">
        <v>83</v>
      </c>
      <c r="AV337" s="14" t="s">
        <v>83</v>
      </c>
      <c r="AW337" s="14" t="s">
        <v>30</v>
      </c>
      <c r="AX337" s="14" t="s">
        <v>73</v>
      </c>
      <c r="AY337" s="272" t="s">
        <v>128</v>
      </c>
    </row>
    <row r="338" s="14" customFormat="1">
      <c r="A338" s="14"/>
      <c r="B338" s="262"/>
      <c r="C338" s="263"/>
      <c r="D338" s="253" t="s">
        <v>136</v>
      </c>
      <c r="E338" s="264" t="s">
        <v>1</v>
      </c>
      <c r="F338" s="265" t="s">
        <v>752</v>
      </c>
      <c r="G338" s="263"/>
      <c r="H338" s="266">
        <v>6.1200000000000001</v>
      </c>
      <c r="I338" s="267"/>
      <c r="J338" s="263"/>
      <c r="K338" s="263"/>
      <c r="L338" s="268"/>
      <c r="M338" s="269"/>
      <c r="N338" s="270"/>
      <c r="O338" s="270"/>
      <c r="P338" s="270"/>
      <c r="Q338" s="270"/>
      <c r="R338" s="270"/>
      <c r="S338" s="270"/>
      <c r="T338" s="271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72" t="s">
        <v>136</v>
      </c>
      <c r="AU338" s="272" t="s">
        <v>83</v>
      </c>
      <c r="AV338" s="14" t="s">
        <v>83</v>
      </c>
      <c r="AW338" s="14" t="s">
        <v>30</v>
      </c>
      <c r="AX338" s="14" t="s">
        <v>73</v>
      </c>
      <c r="AY338" s="272" t="s">
        <v>128</v>
      </c>
    </row>
    <row r="339" s="15" customFormat="1">
      <c r="A339" s="15"/>
      <c r="B339" s="273"/>
      <c r="C339" s="274"/>
      <c r="D339" s="253" t="s">
        <v>136</v>
      </c>
      <c r="E339" s="275" t="s">
        <v>1</v>
      </c>
      <c r="F339" s="276" t="s">
        <v>176</v>
      </c>
      <c r="G339" s="274"/>
      <c r="H339" s="277">
        <v>29.760000000000002</v>
      </c>
      <c r="I339" s="278"/>
      <c r="J339" s="274"/>
      <c r="K339" s="274"/>
      <c r="L339" s="279"/>
      <c r="M339" s="280"/>
      <c r="N339" s="281"/>
      <c r="O339" s="281"/>
      <c r="P339" s="281"/>
      <c r="Q339" s="281"/>
      <c r="R339" s="281"/>
      <c r="S339" s="281"/>
      <c r="T339" s="282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83" t="s">
        <v>136</v>
      </c>
      <c r="AU339" s="283" t="s">
        <v>83</v>
      </c>
      <c r="AV339" s="15" t="s">
        <v>134</v>
      </c>
      <c r="AW339" s="15" t="s">
        <v>30</v>
      </c>
      <c r="AX339" s="15" t="s">
        <v>81</v>
      </c>
      <c r="AY339" s="283" t="s">
        <v>128</v>
      </c>
    </row>
    <row r="340" s="12" customFormat="1" ht="22.8" customHeight="1">
      <c r="A340" s="12"/>
      <c r="B340" s="221"/>
      <c r="C340" s="222"/>
      <c r="D340" s="223" t="s">
        <v>72</v>
      </c>
      <c r="E340" s="235" t="s">
        <v>375</v>
      </c>
      <c r="F340" s="235" t="s">
        <v>376</v>
      </c>
      <c r="G340" s="222"/>
      <c r="H340" s="222"/>
      <c r="I340" s="225"/>
      <c r="J340" s="236">
        <f>BK340</f>
        <v>0</v>
      </c>
      <c r="K340" s="222"/>
      <c r="L340" s="227"/>
      <c r="M340" s="228"/>
      <c r="N340" s="229"/>
      <c r="O340" s="229"/>
      <c r="P340" s="230">
        <f>SUM(P341:P355)</f>
        <v>0</v>
      </c>
      <c r="Q340" s="229"/>
      <c r="R340" s="230">
        <f>SUM(R341:R355)</f>
        <v>0</v>
      </c>
      <c r="S340" s="229"/>
      <c r="T340" s="231">
        <f>SUM(T341:T355)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32" t="s">
        <v>81</v>
      </c>
      <c r="AT340" s="233" t="s">
        <v>72</v>
      </c>
      <c r="AU340" s="233" t="s">
        <v>81</v>
      </c>
      <c r="AY340" s="232" t="s">
        <v>128</v>
      </c>
      <c r="BK340" s="234">
        <f>SUM(BK341:BK355)</f>
        <v>0</v>
      </c>
    </row>
    <row r="341" s="2" customFormat="1" ht="16.5" customHeight="1">
      <c r="A341" s="39"/>
      <c r="B341" s="40"/>
      <c r="C341" s="237" t="s">
        <v>351</v>
      </c>
      <c r="D341" s="237" t="s">
        <v>130</v>
      </c>
      <c r="E341" s="238" t="s">
        <v>754</v>
      </c>
      <c r="F341" s="239" t="s">
        <v>755</v>
      </c>
      <c r="G341" s="240" t="s">
        <v>151</v>
      </c>
      <c r="H341" s="241">
        <v>1.5600000000000001</v>
      </c>
      <c r="I341" s="242"/>
      <c r="J341" s="243">
        <f>ROUND(I341*H341,2)</f>
        <v>0</v>
      </c>
      <c r="K341" s="244"/>
      <c r="L341" s="45"/>
      <c r="M341" s="245" t="s">
        <v>1</v>
      </c>
      <c r="N341" s="246" t="s">
        <v>38</v>
      </c>
      <c r="O341" s="92"/>
      <c r="P341" s="247">
        <f>O341*H341</f>
        <v>0</v>
      </c>
      <c r="Q341" s="247">
        <v>0</v>
      </c>
      <c r="R341" s="247">
        <f>Q341*H341</f>
        <v>0</v>
      </c>
      <c r="S341" s="247">
        <v>0</v>
      </c>
      <c r="T341" s="248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9" t="s">
        <v>134</v>
      </c>
      <c r="AT341" s="249" t="s">
        <v>130</v>
      </c>
      <c r="AU341" s="249" t="s">
        <v>83</v>
      </c>
      <c r="AY341" s="18" t="s">
        <v>128</v>
      </c>
      <c r="BE341" s="250">
        <f>IF(N341="základní",J341,0)</f>
        <v>0</v>
      </c>
      <c r="BF341" s="250">
        <f>IF(N341="snížená",J341,0)</f>
        <v>0</v>
      </c>
      <c r="BG341" s="250">
        <f>IF(N341="zákl. přenesená",J341,0)</f>
        <v>0</v>
      </c>
      <c r="BH341" s="250">
        <f>IF(N341="sníž. přenesená",J341,0)</f>
        <v>0</v>
      </c>
      <c r="BI341" s="250">
        <f>IF(N341="nulová",J341,0)</f>
        <v>0</v>
      </c>
      <c r="BJ341" s="18" t="s">
        <v>81</v>
      </c>
      <c r="BK341" s="250">
        <f>ROUND(I341*H341,2)</f>
        <v>0</v>
      </c>
      <c r="BL341" s="18" t="s">
        <v>134</v>
      </c>
      <c r="BM341" s="249" t="s">
        <v>756</v>
      </c>
    </row>
    <row r="342" s="13" customFormat="1">
      <c r="A342" s="13"/>
      <c r="B342" s="251"/>
      <c r="C342" s="252"/>
      <c r="D342" s="253" t="s">
        <v>136</v>
      </c>
      <c r="E342" s="254" t="s">
        <v>1</v>
      </c>
      <c r="F342" s="255" t="s">
        <v>749</v>
      </c>
      <c r="G342" s="252"/>
      <c r="H342" s="254" t="s">
        <v>1</v>
      </c>
      <c r="I342" s="256"/>
      <c r="J342" s="252"/>
      <c r="K342" s="252"/>
      <c r="L342" s="257"/>
      <c r="M342" s="258"/>
      <c r="N342" s="259"/>
      <c r="O342" s="259"/>
      <c r="P342" s="259"/>
      <c r="Q342" s="259"/>
      <c r="R342" s="259"/>
      <c r="S342" s="259"/>
      <c r="T342" s="26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61" t="s">
        <v>136</v>
      </c>
      <c r="AU342" s="261" t="s">
        <v>83</v>
      </c>
      <c r="AV342" s="13" t="s">
        <v>81</v>
      </c>
      <c r="AW342" s="13" t="s">
        <v>30</v>
      </c>
      <c r="AX342" s="13" t="s">
        <v>73</v>
      </c>
      <c r="AY342" s="261" t="s">
        <v>128</v>
      </c>
    </row>
    <row r="343" s="13" customFormat="1">
      <c r="A343" s="13"/>
      <c r="B343" s="251"/>
      <c r="C343" s="252"/>
      <c r="D343" s="253" t="s">
        <v>136</v>
      </c>
      <c r="E343" s="254" t="s">
        <v>1</v>
      </c>
      <c r="F343" s="255" t="s">
        <v>658</v>
      </c>
      <c r="G343" s="252"/>
      <c r="H343" s="254" t="s">
        <v>1</v>
      </c>
      <c r="I343" s="256"/>
      <c r="J343" s="252"/>
      <c r="K343" s="252"/>
      <c r="L343" s="257"/>
      <c r="M343" s="258"/>
      <c r="N343" s="259"/>
      <c r="O343" s="259"/>
      <c r="P343" s="259"/>
      <c r="Q343" s="259"/>
      <c r="R343" s="259"/>
      <c r="S343" s="259"/>
      <c r="T343" s="26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1" t="s">
        <v>136</v>
      </c>
      <c r="AU343" s="261" t="s">
        <v>83</v>
      </c>
      <c r="AV343" s="13" t="s">
        <v>81</v>
      </c>
      <c r="AW343" s="13" t="s">
        <v>30</v>
      </c>
      <c r="AX343" s="13" t="s">
        <v>73</v>
      </c>
      <c r="AY343" s="261" t="s">
        <v>128</v>
      </c>
    </row>
    <row r="344" s="13" customFormat="1">
      <c r="A344" s="13"/>
      <c r="B344" s="251"/>
      <c r="C344" s="252"/>
      <c r="D344" s="253" t="s">
        <v>136</v>
      </c>
      <c r="E344" s="254" t="s">
        <v>1</v>
      </c>
      <c r="F344" s="255" t="s">
        <v>667</v>
      </c>
      <c r="G344" s="252"/>
      <c r="H344" s="254" t="s">
        <v>1</v>
      </c>
      <c r="I344" s="256"/>
      <c r="J344" s="252"/>
      <c r="K344" s="252"/>
      <c r="L344" s="257"/>
      <c r="M344" s="258"/>
      <c r="N344" s="259"/>
      <c r="O344" s="259"/>
      <c r="P344" s="259"/>
      <c r="Q344" s="259"/>
      <c r="R344" s="259"/>
      <c r="S344" s="259"/>
      <c r="T344" s="26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1" t="s">
        <v>136</v>
      </c>
      <c r="AU344" s="261" t="s">
        <v>83</v>
      </c>
      <c r="AV344" s="13" t="s">
        <v>81</v>
      </c>
      <c r="AW344" s="13" t="s">
        <v>30</v>
      </c>
      <c r="AX344" s="13" t="s">
        <v>73</v>
      </c>
      <c r="AY344" s="261" t="s">
        <v>128</v>
      </c>
    </row>
    <row r="345" s="14" customFormat="1">
      <c r="A345" s="14"/>
      <c r="B345" s="262"/>
      <c r="C345" s="263"/>
      <c r="D345" s="253" t="s">
        <v>136</v>
      </c>
      <c r="E345" s="264" t="s">
        <v>1</v>
      </c>
      <c r="F345" s="265" t="s">
        <v>722</v>
      </c>
      <c r="G345" s="263"/>
      <c r="H345" s="266">
        <v>1.5600000000000001</v>
      </c>
      <c r="I345" s="267"/>
      <c r="J345" s="263"/>
      <c r="K345" s="263"/>
      <c r="L345" s="268"/>
      <c r="M345" s="269"/>
      <c r="N345" s="270"/>
      <c r="O345" s="270"/>
      <c r="P345" s="270"/>
      <c r="Q345" s="270"/>
      <c r="R345" s="270"/>
      <c r="S345" s="270"/>
      <c r="T345" s="27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72" t="s">
        <v>136</v>
      </c>
      <c r="AU345" s="272" t="s">
        <v>83</v>
      </c>
      <c r="AV345" s="14" t="s">
        <v>83</v>
      </c>
      <c r="AW345" s="14" t="s">
        <v>30</v>
      </c>
      <c r="AX345" s="14" t="s">
        <v>81</v>
      </c>
      <c r="AY345" s="272" t="s">
        <v>128</v>
      </c>
    </row>
    <row r="346" s="2" customFormat="1" ht="21.75" customHeight="1">
      <c r="A346" s="39"/>
      <c r="B346" s="40"/>
      <c r="C346" s="237" t="s">
        <v>356</v>
      </c>
      <c r="D346" s="237" t="s">
        <v>130</v>
      </c>
      <c r="E346" s="238" t="s">
        <v>757</v>
      </c>
      <c r="F346" s="239" t="s">
        <v>758</v>
      </c>
      <c r="G346" s="240" t="s">
        <v>151</v>
      </c>
      <c r="H346" s="241">
        <v>1.5600000000000001</v>
      </c>
      <c r="I346" s="242"/>
      <c r="J346" s="243">
        <f>ROUND(I346*H346,2)</f>
        <v>0</v>
      </c>
      <c r="K346" s="244"/>
      <c r="L346" s="45"/>
      <c r="M346" s="245" t="s">
        <v>1</v>
      </c>
      <c r="N346" s="246" t="s">
        <v>38</v>
      </c>
      <c r="O346" s="92"/>
      <c r="P346" s="247">
        <f>O346*H346</f>
        <v>0</v>
      </c>
      <c r="Q346" s="247">
        <v>0</v>
      </c>
      <c r="R346" s="247">
        <f>Q346*H346</f>
        <v>0</v>
      </c>
      <c r="S346" s="247">
        <v>0</v>
      </c>
      <c r="T346" s="248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9" t="s">
        <v>134</v>
      </c>
      <c r="AT346" s="249" t="s">
        <v>130</v>
      </c>
      <c r="AU346" s="249" t="s">
        <v>83</v>
      </c>
      <c r="AY346" s="18" t="s">
        <v>128</v>
      </c>
      <c r="BE346" s="250">
        <f>IF(N346="základní",J346,0)</f>
        <v>0</v>
      </c>
      <c r="BF346" s="250">
        <f>IF(N346="snížená",J346,0)</f>
        <v>0</v>
      </c>
      <c r="BG346" s="250">
        <f>IF(N346="zákl. přenesená",J346,0)</f>
        <v>0</v>
      </c>
      <c r="BH346" s="250">
        <f>IF(N346="sníž. přenesená",J346,0)</f>
        <v>0</v>
      </c>
      <c r="BI346" s="250">
        <f>IF(N346="nulová",J346,0)</f>
        <v>0</v>
      </c>
      <c r="BJ346" s="18" t="s">
        <v>81</v>
      </c>
      <c r="BK346" s="250">
        <f>ROUND(I346*H346,2)</f>
        <v>0</v>
      </c>
      <c r="BL346" s="18" t="s">
        <v>134</v>
      </c>
      <c r="BM346" s="249" t="s">
        <v>759</v>
      </c>
    </row>
    <row r="347" s="13" customFormat="1">
      <c r="A347" s="13"/>
      <c r="B347" s="251"/>
      <c r="C347" s="252"/>
      <c r="D347" s="253" t="s">
        <v>136</v>
      </c>
      <c r="E347" s="254" t="s">
        <v>1</v>
      </c>
      <c r="F347" s="255" t="s">
        <v>749</v>
      </c>
      <c r="G347" s="252"/>
      <c r="H347" s="254" t="s">
        <v>1</v>
      </c>
      <c r="I347" s="256"/>
      <c r="J347" s="252"/>
      <c r="K347" s="252"/>
      <c r="L347" s="257"/>
      <c r="M347" s="258"/>
      <c r="N347" s="259"/>
      <c r="O347" s="259"/>
      <c r="P347" s="259"/>
      <c r="Q347" s="259"/>
      <c r="R347" s="259"/>
      <c r="S347" s="259"/>
      <c r="T347" s="26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1" t="s">
        <v>136</v>
      </c>
      <c r="AU347" s="261" t="s">
        <v>83</v>
      </c>
      <c r="AV347" s="13" t="s">
        <v>81</v>
      </c>
      <c r="AW347" s="13" t="s">
        <v>30</v>
      </c>
      <c r="AX347" s="13" t="s">
        <v>73</v>
      </c>
      <c r="AY347" s="261" t="s">
        <v>128</v>
      </c>
    </row>
    <row r="348" s="13" customFormat="1">
      <c r="A348" s="13"/>
      <c r="B348" s="251"/>
      <c r="C348" s="252"/>
      <c r="D348" s="253" t="s">
        <v>136</v>
      </c>
      <c r="E348" s="254" t="s">
        <v>1</v>
      </c>
      <c r="F348" s="255" t="s">
        <v>658</v>
      </c>
      <c r="G348" s="252"/>
      <c r="H348" s="254" t="s">
        <v>1</v>
      </c>
      <c r="I348" s="256"/>
      <c r="J348" s="252"/>
      <c r="K348" s="252"/>
      <c r="L348" s="257"/>
      <c r="M348" s="258"/>
      <c r="N348" s="259"/>
      <c r="O348" s="259"/>
      <c r="P348" s="259"/>
      <c r="Q348" s="259"/>
      <c r="R348" s="259"/>
      <c r="S348" s="259"/>
      <c r="T348" s="26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1" t="s">
        <v>136</v>
      </c>
      <c r="AU348" s="261" t="s">
        <v>83</v>
      </c>
      <c r="AV348" s="13" t="s">
        <v>81</v>
      </c>
      <c r="AW348" s="13" t="s">
        <v>30</v>
      </c>
      <c r="AX348" s="13" t="s">
        <v>73</v>
      </c>
      <c r="AY348" s="261" t="s">
        <v>128</v>
      </c>
    </row>
    <row r="349" s="13" customFormat="1">
      <c r="A349" s="13"/>
      <c r="B349" s="251"/>
      <c r="C349" s="252"/>
      <c r="D349" s="253" t="s">
        <v>136</v>
      </c>
      <c r="E349" s="254" t="s">
        <v>1</v>
      </c>
      <c r="F349" s="255" t="s">
        <v>667</v>
      </c>
      <c r="G349" s="252"/>
      <c r="H349" s="254" t="s">
        <v>1</v>
      </c>
      <c r="I349" s="256"/>
      <c r="J349" s="252"/>
      <c r="K349" s="252"/>
      <c r="L349" s="257"/>
      <c r="M349" s="258"/>
      <c r="N349" s="259"/>
      <c r="O349" s="259"/>
      <c r="P349" s="259"/>
      <c r="Q349" s="259"/>
      <c r="R349" s="259"/>
      <c r="S349" s="259"/>
      <c r="T349" s="26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1" t="s">
        <v>136</v>
      </c>
      <c r="AU349" s="261" t="s">
        <v>83</v>
      </c>
      <c r="AV349" s="13" t="s">
        <v>81</v>
      </c>
      <c r="AW349" s="13" t="s">
        <v>30</v>
      </c>
      <c r="AX349" s="13" t="s">
        <v>73</v>
      </c>
      <c r="AY349" s="261" t="s">
        <v>128</v>
      </c>
    </row>
    <row r="350" s="14" customFormat="1">
      <c r="A350" s="14"/>
      <c r="B350" s="262"/>
      <c r="C350" s="263"/>
      <c r="D350" s="253" t="s">
        <v>136</v>
      </c>
      <c r="E350" s="264" t="s">
        <v>1</v>
      </c>
      <c r="F350" s="265" t="s">
        <v>722</v>
      </c>
      <c r="G350" s="263"/>
      <c r="H350" s="266">
        <v>1.5600000000000001</v>
      </c>
      <c r="I350" s="267"/>
      <c r="J350" s="263"/>
      <c r="K350" s="263"/>
      <c r="L350" s="268"/>
      <c r="M350" s="269"/>
      <c r="N350" s="270"/>
      <c r="O350" s="270"/>
      <c r="P350" s="270"/>
      <c r="Q350" s="270"/>
      <c r="R350" s="270"/>
      <c r="S350" s="270"/>
      <c r="T350" s="27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72" t="s">
        <v>136</v>
      </c>
      <c r="AU350" s="272" t="s">
        <v>83</v>
      </c>
      <c r="AV350" s="14" t="s">
        <v>83</v>
      </c>
      <c r="AW350" s="14" t="s">
        <v>30</v>
      </c>
      <c r="AX350" s="14" t="s">
        <v>81</v>
      </c>
      <c r="AY350" s="272" t="s">
        <v>128</v>
      </c>
    </row>
    <row r="351" s="2" customFormat="1" ht="21.75" customHeight="1">
      <c r="A351" s="39"/>
      <c r="B351" s="40"/>
      <c r="C351" s="237" t="s">
        <v>361</v>
      </c>
      <c r="D351" s="237" t="s">
        <v>130</v>
      </c>
      <c r="E351" s="238" t="s">
        <v>760</v>
      </c>
      <c r="F351" s="239" t="s">
        <v>761</v>
      </c>
      <c r="G351" s="240" t="s">
        <v>151</v>
      </c>
      <c r="H351" s="241">
        <v>1.5600000000000001</v>
      </c>
      <c r="I351" s="242"/>
      <c r="J351" s="243">
        <f>ROUND(I351*H351,2)</f>
        <v>0</v>
      </c>
      <c r="K351" s="244"/>
      <c r="L351" s="45"/>
      <c r="M351" s="245" t="s">
        <v>1</v>
      </c>
      <c r="N351" s="246" t="s">
        <v>38</v>
      </c>
      <c r="O351" s="92"/>
      <c r="P351" s="247">
        <f>O351*H351</f>
        <v>0</v>
      </c>
      <c r="Q351" s="247">
        <v>0</v>
      </c>
      <c r="R351" s="247">
        <f>Q351*H351</f>
        <v>0</v>
      </c>
      <c r="S351" s="247">
        <v>0</v>
      </c>
      <c r="T351" s="248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9" t="s">
        <v>134</v>
      </c>
      <c r="AT351" s="249" t="s">
        <v>130</v>
      </c>
      <c r="AU351" s="249" t="s">
        <v>83</v>
      </c>
      <c r="AY351" s="18" t="s">
        <v>128</v>
      </c>
      <c r="BE351" s="250">
        <f>IF(N351="základní",J351,0)</f>
        <v>0</v>
      </c>
      <c r="BF351" s="250">
        <f>IF(N351="snížená",J351,0)</f>
        <v>0</v>
      </c>
      <c r="BG351" s="250">
        <f>IF(N351="zákl. přenesená",J351,0)</f>
        <v>0</v>
      </c>
      <c r="BH351" s="250">
        <f>IF(N351="sníž. přenesená",J351,0)</f>
        <v>0</v>
      </c>
      <c r="BI351" s="250">
        <f>IF(N351="nulová",J351,0)</f>
        <v>0</v>
      </c>
      <c r="BJ351" s="18" t="s">
        <v>81</v>
      </c>
      <c r="BK351" s="250">
        <f>ROUND(I351*H351,2)</f>
        <v>0</v>
      </c>
      <c r="BL351" s="18" t="s">
        <v>134</v>
      </c>
      <c r="BM351" s="249" t="s">
        <v>762</v>
      </c>
    </row>
    <row r="352" s="13" customFormat="1">
      <c r="A352" s="13"/>
      <c r="B352" s="251"/>
      <c r="C352" s="252"/>
      <c r="D352" s="253" t="s">
        <v>136</v>
      </c>
      <c r="E352" s="254" t="s">
        <v>1</v>
      </c>
      <c r="F352" s="255" t="s">
        <v>749</v>
      </c>
      <c r="G352" s="252"/>
      <c r="H352" s="254" t="s">
        <v>1</v>
      </c>
      <c r="I352" s="256"/>
      <c r="J352" s="252"/>
      <c r="K352" s="252"/>
      <c r="L352" s="257"/>
      <c r="M352" s="258"/>
      <c r="N352" s="259"/>
      <c r="O352" s="259"/>
      <c r="P352" s="259"/>
      <c r="Q352" s="259"/>
      <c r="R352" s="259"/>
      <c r="S352" s="259"/>
      <c r="T352" s="26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1" t="s">
        <v>136</v>
      </c>
      <c r="AU352" s="261" t="s">
        <v>83</v>
      </c>
      <c r="AV352" s="13" t="s">
        <v>81</v>
      </c>
      <c r="AW352" s="13" t="s">
        <v>30</v>
      </c>
      <c r="AX352" s="13" t="s">
        <v>73</v>
      </c>
      <c r="AY352" s="261" t="s">
        <v>128</v>
      </c>
    </row>
    <row r="353" s="13" customFormat="1">
      <c r="A353" s="13"/>
      <c r="B353" s="251"/>
      <c r="C353" s="252"/>
      <c r="D353" s="253" t="s">
        <v>136</v>
      </c>
      <c r="E353" s="254" t="s">
        <v>1</v>
      </c>
      <c r="F353" s="255" t="s">
        <v>658</v>
      </c>
      <c r="G353" s="252"/>
      <c r="H353" s="254" t="s">
        <v>1</v>
      </c>
      <c r="I353" s="256"/>
      <c r="J353" s="252"/>
      <c r="K353" s="252"/>
      <c r="L353" s="257"/>
      <c r="M353" s="258"/>
      <c r="N353" s="259"/>
      <c r="O353" s="259"/>
      <c r="P353" s="259"/>
      <c r="Q353" s="259"/>
      <c r="R353" s="259"/>
      <c r="S353" s="259"/>
      <c r="T353" s="26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61" t="s">
        <v>136</v>
      </c>
      <c r="AU353" s="261" t="s">
        <v>83</v>
      </c>
      <c r="AV353" s="13" t="s">
        <v>81</v>
      </c>
      <c r="AW353" s="13" t="s">
        <v>30</v>
      </c>
      <c r="AX353" s="13" t="s">
        <v>73</v>
      </c>
      <c r="AY353" s="261" t="s">
        <v>128</v>
      </c>
    </row>
    <row r="354" s="13" customFormat="1">
      <c r="A354" s="13"/>
      <c r="B354" s="251"/>
      <c r="C354" s="252"/>
      <c r="D354" s="253" t="s">
        <v>136</v>
      </c>
      <c r="E354" s="254" t="s">
        <v>1</v>
      </c>
      <c r="F354" s="255" t="s">
        <v>667</v>
      </c>
      <c r="G354" s="252"/>
      <c r="H354" s="254" t="s">
        <v>1</v>
      </c>
      <c r="I354" s="256"/>
      <c r="J354" s="252"/>
      <c r="K354" s="252"/>
      <c r="L354" s="257"/>
      <c r="M354" s="258"/>
      <c r="N354" s="259"/>
      <c r="O354" s="259"/>
      <c r="P354" s="259"/>
      <c r="Q354" s="259"/>
      <c r="R354" s="259"/>
      <c r="S354" s="259"/>
      <c r="T354" s="26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1" t="s">
        <v>136</v>
      </c>
      <c r="AU354" s="261" t="s">
        <v>83</v>
      </c>
      <c r="AV354" s="13" t="s">
        <v>81</v>
      </c>
      <c r="AW354" s="13" t="s">
        <v>30</v>
      </c>
      <c r="AX354" s="13" t="s">
        <v>73</v>
      </c>
      <c r="AY354" s="261" t="s">
        <v>128</v>
      </c>
    </row>
    <row r="355" s="14" customFormat="1">
      <c r="A355" s="14"/>
      <c r="B355" s="262"/>
      <c r="C355" s="263"/>
      <c r="D355" s="253" t="s">
        <v>136</v>
      </c>
      <c r="E355" s="264" t="s">
        <v>1</v>
      </c>
      <c r="F355" s="265" t="s">
        <v>722</v>
      </c>
      <c r="G355" s="263"/>
      <c r="H355" s="266">
        <v>1.5600000000000001</v>
      </c>
      <c r="I355" s="267"/>
      <c r="J355" s="263"/>
      <c r="K355" s="263"/>
      <c r="L355" s="268"/>
      <c r="M355" s="269"/>
      <c r="N355" s="270"/>
      <c r="O355" s="270"/>
      <c r="P355" s="270"/>
      <c r="Q355" s="270"/>
      <c r="R355" s="270"/>
      <c r="S355" s="270"/>
      <c r="T355" s="27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72" t="s">
        <v>136</v>
      </c>
      <c r="AU355" s="272" t="s">
        <v>83</v>
      </c>
      <c r="AV355" s="14" t="s">
        <v>83</v>
      </c>
      <c r="AW355" s="14" t="s">
        <v>30</v>
      </c>
      <c r="AX355" s="14" t="s">
        <v>81</v>
      </c>
      <c r="AY355" s="272" t="s">
        <v>128</v>
      </c>
    </row>
    <row r="356" s="12" customFormat="1" ht="22.8" customHeight="1">
      <c r="A356" s="12"/>
      <c r="B356" s="221"/>
      <c r="C356" s="222"/>
      <c r="D356" s="223" t="s">
        <v>72</v>
      </c>
      <c r="E356" s="235" t="s">
        <v>404</v>
      </c>
      <c r="F356" s="235" t="s">
        <v>405</v>
      </c>
      <c r="G356" s="222"/>
      <c r="H356" s="222"/>
      <c r="I356" s="225"/>
      <c r="J356" s="236">
        <f>BK356</f>
        <v>0</v>
      </c>
      <c r="K356" s="222"/>
      <c r="L356" s="227"/>
      <c r="M356" s="228"/>
      <c r="N356" s="229"/>
      <c r="O356" s="229"/>
      <c r="P356" s="230">
        <f>SUM(P357:P500)</f>
        <v>0</v>
      </c>
      <c r="Q356" s="229"/>
      <c r="R356" s="230">
        <f>SUM(R357:R500)</f>
        <v>3.3816779999999995</v>
      </c>
      <c r="S356" s="229"/>
      <c r="T356" s="231">
        <f>SUM(T357:T500)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32" t="s">
        <v>81</v>
      </c>
      <c r="AT356" s="233" t="s">
        <v>72</v>
      </c>
      <c r="AU356" s="233" t="s">
        <v>81</v>
      </c>
      <c r="AY356" s="232" t="s">
        <v>128</v>
      </c>
      <c r="BK356" s="234">
        <f>SUM(BK357:BK500)</f>
        <v>0</v>
      </c>
    </row>
    <row r="357" s="2" customFormat="1" ht="21.75" customHeight="1">
      <c r="A357" s="39"/>
      <c r="B357" s="40"/>
      <c r="C357" s="237" t="s">
        <v>366</v>
      </c>
      <c r="D357" s="237" t="s">
        <v>130</v>
      </c>
      <c r="E357" s="238" t="s">
        <v>763</v>
      </c>
      <c r="F357" s="239" t="s">
        <v>764</v>
      </c>
      <c r="G357" s="240" t="s">
        <v>408</v>
      </c>
      <c r="H357" s="241">
        <v>1</v>
      </c>
      <c r="I357" s="242"/>
      <c r="J357" s="243">
        <f>ROUND(I357*H357,2)</f>
        <v>0</v>
      </c>
      <c r="K357" s="244"/>
      <c r="L357" s="45"/>
      <c r="M357" s="245" t="s">
        <v>1</v>
      </c>
      <c r="N357" s="246" t="s">
        <v>38</v>
      </c>
      <c r="O357" s="92"/>
      <c r="P357" s="247">
        <f>O357*H357</f>
        <v>0</v>
      </c>
      <c r="Q357" s="247">
        <v>0</v>
      </c>
      <c r="R357" s="247">
        <f>Q357*H357</f>
        <v>0</v>
      </c>
      <c r="S357" s="247">
        <v>0</v>
      </c>
      <c r="T357" s="248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9" t="s">
        <v>134</v>
      </c>
      <c r="AT357" s="249" t="s">
        <v>130</v>
      </c>
      <c r="AU357" s="249" t="s">
        <v>83</v>
      </c>
      <c r="AY357" s="18" t="s">
        <v>128</v>
      </c>
      <c r="BE357" s="250">
        <f>IF(N357="základní",J357,0)</f>
        <v>0</v>
      </c>
      <c r="BF357" s="250">
        <f>IF(N357="snížená",J357,0)</f>
        <v>0</v>
      </c>
      <c r="BG357" s="250">
        <f>IF(N357="zákl. přenesená",J357,0)</f>
        <v>0</v>
      </c>
      <c r="BH357" s="250">
        <f>IF(N357="sníž. přenesená",J357,0)</f>
        <v>0</v>
      </c>
      <c r="BI357" s="250">
        <f>IF(N357="nulová",J357,0)</f>
        <v>0</v>
      </c>
      <c r="BJ357" s="18" t="s">
        <v>81</v>
      </c>
      <c r="BK357" s="250">
        <f>ROUND(I357*H357,2)</f>
        <v>0</v>
      </c>
      <c r="BL357" s="18" t="s">
        <v>134</v>
      </c>
      <c r="BM357" s="249" t="s">
        <v>765</v>
      </c>
    </row>
    <row r="358" s="13" customFormat="1">
      <c r="A358" s="13"/>
      <c r="B358" s="251"/>
      <c r="C358" s="252"/>
      <c r="D358" s="253" t="s">
        <v>136</v>
      </c>
      <c r="E358" s="254" t="s">
        <v>1</v>
      </c>
      <c r="F358" s="255" t="s">
        <v>766</v>
      </c>
      <c r="G358" s="252"/>
      <c r="H358" s="254" t="s">
        <v>1</v>
      </c>
      <c r="I358" s="256"/>
      <c r="J358" s="252"/>
      <c r="K358" s="252"/>
      <c r="L358" s="257"/>
      <c r="M358" s="258"/>
      <c r="N358" s="259"/>
      <c r="O358" s="259"/>
      <c r="P358" s="259"/>
      <c r="Q358" s="259"/>
      <c r="R358" s="259"/>
      <c r="S358" s="259"/>
      <c r="T358" s="26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61" t="s">
        <v>136</v>
      </c>
      <c r="AU358" s="261" t="s">
        <v>83</v>
      </c>
      <c r="AV358" s="13" t="s">
        <v>81</v>
      </c>
      <c r="AW358" s="13" t="s">
        <v>30</v>
      </c>
      <c r="AX358" s="13" t="s">
        <v>73</v>
      </c>
      <c r="AY358" s="261" t="s">
        <v>128</v>
      </c>
    </row>
    <row r="359" s="14" customFormat="1">
      <c r="A359" s="14"/>
      <c r="B359" s="262"/>
      <c r="C359" s="263"/>
      <c r="D359" s="253" t="s">
        <v>136</v>
      </c>
      <c r="E359" s="264" t="s">
        <v>1</v>
      </c>
      <c r="F359" s="265" t="s">
        <v>81</v>
      </c>
      <c r="G359" s="263"/>
      <c r="H359" s="266">
        <v>1</v>
      </c>
      <c r="I359" s="267"/>
      <c r="J359" s="263"/>
      <c r="K359" s="263"/>
      <c r="L359" s="268"/>
      <c r="M359" s="269"/>
      <c r="N359" s="270"/>
      <c r="O359" s="270"/>
      <c r="P359" s="270"/>
      <c r="Q359" s="270"/>
      <c r="R359" s="270"/>
      <c r="S359" s="270"/>
      <c r="T359" s="271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72" t="s">
        <v>136</v>
      </c>
      <c r="AU359" s="272" t="s">
        <v>83</v>
      </c>
      <c r="AV359" s="14" t="s">
        <v>83</v>
      </c>
      <c r="AW359" s="14" t="s">
        <v>30</v>
      </c>
      <c r="AX359" s="14" t="s">
        <v>81</v>
      </c>
      <c r="AY359" s="272" t="s">
        <v>128</v>
      </c>
    </row>
    <row r="360" s="2" customFormat="1" ht="21.75" customHeight="1">
      <c r="A360" s="39"/>
      <c r="B360" s="40"/>
      <c r="C360" s="237" t="s">
        <v>370</v>
      </c>
      <c r="D360" s="237" t="s">
        <v>130</v>
      </c>
      <c r="E360" s="238" t="s">
        <v>411</v>
      </c>
      <c r="F360" s="239" t="s">
        <v>412</v>
      </c>
      <c r="G360" s="240" t="s">
        <v>133</v>
      </c>
      <c r="H360" s="241">
        <v>111.59999999999999</v>
      </c>
      <c r="I360" s="242"/>
      <c r="J360" s="243">
        <f>ROUND(I360*H360,2)</f>
        <v>0</v>
      </c>
      <c r="K360" s="244"/>
      <c r="L360" s="45"/>
      <c r="M360" s="245" t="s">
        <v>1</v>
      </c>
      <c r="N360" s="246" t="s">
        <v>38</v>
      </c>
      <c r="O360" s="92"/>
      <c r="P360" s="247">
        <f>O360*H360</f>
        <v>0</v>
      </c>
      <c r="Q360" s="247">
        <v>0</v>
      </c>
      <c r="R360" s="247">
        <f>Q360*H360</f>
        <v>0</v>
      </c>
      <c r="S360" s="247">
        <v>0</v>
      </c>
      <c r="T360" s="248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9" t="s">
        <v>134</v>
      </c>
      <c r="AT360" s="249" t="s">
        <v>130</v>
      </c>
      <c r="AU360" s="249" t="s">
        <v>83</v>
      </c>
      <c r="AY360" s="18" t="s">
        <v>128</v>
      </c>
      <c r="BE360" s="250">
        <f>IF(N360="základní",J360,0)</f>
        <v>0</v>
      </c>
      <c r="BF360" s="250">
        <f>IF(N360="snížená",J360,0)</f>
        <v>0</v>
      </c>
      <c r="BG360" s="250">
        <f>IF(N360="zákl. přenesená",J360,0)</f>
        <v>0</v>
      </c>
      <c r="BH360" s="250">
        <f>IF(N360="sníž. přenesená",J360,0)</f>
        <v>0</v>
      </c>
      <c r="BI360" s="250">
        <f>IF(N360="nulová",J360,0)</f>
        <v>0</v>
      </c>
      <c r="BJ360" s="18" t="s">
        <v>81</v>
      </c>
      <c r="BK360" s="250">
        <f>ROUND(I360*H360,2)</f>
        <v>0</v>
      </c>
      <c r="BL360" s="18" t="s">
        <v>134</v>
      </c>
      <c r="BM360" s="249" t="s">
        <v>767</v>
      </c>
    </row>
    <row r="361" s="13" customFormat="1">
      <c r="A361" s="13"/>
      <c r="B361" s="251"/>
      <c r="C361" s="252"/>
      <c r="D361" s="253" t="s">
        <v>136</v>
      </c>
      <c r="E361" s="254" t="s">
        <v>1</v>
      </c>
      <c r="F361" s="255" t="s">
        <v>414</v>
      </c>
      <c r="G361" s="252"/>
      <c r="H361" s="254" t="s">
        <v>1</v>
      </c>
      <c r="I361" s="256"/>
      <c r="J361" s="252"/>
      <c r="K361" s="252"/>
      <c r="L361" s="257"/>
      <c r="M361" s="258"/>
      <c r="N361" s="259"/>
      <c r="O361" s="259"/>
      <c r="P361" s="259"/>
      <c r="Q361" s="259"/>
      <c r="R361" s="259"/>
      <c r="S361" s="259"/>
      <c r="T361" s="26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1" t="s">
        <v>136</v>
      </c>
      <c r="AU361" s="261" t="s">
        <v>83</v>
      </c>
      <c r="AV361" s="13" t="s">
        <v>81</v>
      </c>
      <c r="AW361" s="13" t="s">
        <v>30</v>
      </c>
      <c r="AX361" s="13" t="s">
        <v>73</v>
      </c>
      <c r="AY361" s="261" t="s">
        <v>128</v>
      </c>
    </row>
    <row r="362" s="13" customFormat="1">
      <c r="A362" s="13"/>
      <c r="B362" s="251"/>
      <c r="C362" s="252"/>
      <c r="D362" s="253" t="s">
        <v>136</v>
      </c>
      <c r="E362" s="254" t="s">
        <v>1</v>
      </c>
      <c r="F362" s="255" t="s">
        <v>768</v>
      </c>
      <c r="G362" s="252"/>
      <c r="H362" s="254" t="s">
        <v>1</v>
      </c>
      <c r="I362" s="256"/>
      <c r="J362" s="252"/>
      <c r="K362" s="252"/>
      <c r="L362" s="257"/>
      <c r="M362" s="258"/>
      <c r="N362" s="259"/>
      <c r="O362" s="259"/>
      <c r="P362" s="259"/>
      <c r="Q362" s="259"/>
      <c r="R362" s="259"/>
      <c r="S362" s="259"/>
      <c r="T362" s="26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1" t="s">
        <v>136</v>
      </c>
      <c r="AU362" s="261" t="s">
        <v>83</v>
      </c>
      <c r="AV362" s="13" t="s">
        <v>81</v>
      </c>
      <c r="AW362" s="13" t="s">
        <v>30</v>
      </c>
      <c r="AX362" s="13" t="s">
        <v>73</v>
      </c>
      <c r="AY362" s="261" t="s">
        <v>128</v>
      </c>
    </row>
    <row r="363" s="13" customFormat="1">
      <c r="A363" s="13"/>
      <c r="B363" s="251"/>
      <c r="C363" s="252"/>
      <c r="D363" s="253" t="s">
        <v>136</v>
      </c>
      <c r="E363" s="254" t="s">
        <v>1</v>
      </c>
      <c r="F363" s="255" t="s">
        <v>416</v>
      </c>
      <c r="G363" s="252"/>
      <c r="H363" s="254" t="s">
        <v>1</v>
      </c>
      <c r="I363" s="256"/>
      <c r="J363" s="252"/>
      <c r="K363" s="252"/>
      <c r="L363" s="257"/>
      <c r="M363" s="258"/>
      <c r="N363" s="259"/>
      <c r="O363" s="259"/>
      <c r="P363" s="259"/>
      <c r="Q363" s="259"/>
      <c r="R363" s="259"/>
      <c r="S363" s="259"/>
      <c r="T363" s="26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1" t="s">
        <v>136</v>
      </c>
      <c r="AU363" s="261" t="s">
        <v>83</v>
      </c>
      <c r="AV363" s="13" t="s">
        <v>81</v>
      </c>
      <c r="AW363" s="13" t="s">
        <v>30</v>
      </c>
      <c r="AX363" s="13" t="s">
        <v>73</v>
      </c>
      <c r="AY363" s="261" t="s">
        <v>128</v>
      </c>
    </row>
    <row r="364" s="14" customFormat="1">
      <c r="A364" s="14"/>
      <c r="B364" s="262"/>
      <c r="C364" s="263"/>
      <c r="D364" s="253" t="s">
        <v>136</v>
      </c>
      <c r="E364" s="264" t="s">
        <v>1</v>
      </c>
      <c r="F364" s="265" t="s">
        <v>769</v>
      </c>
      <c r="G364" s="263"/>
      <c r="H364" s="266">
        <v>111.59999999999999</v>
      </c>
      <c r="I364" s="267"/>
      <c r="J364" s="263"/>
      <c r="K364" s="263"/>
      <c r="L364" s="268"/>
      <c r="M364" s="269"/>
      <c r="N364" s="270"/>
      <c r="O364" s="270"/>
      <c r="P364" s="270"/>
      <c r="Q364" s="270"/>
      <c r="R364" s="270"/>
      <c r="S364" s="270"/>
      <c r="T364" s="27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2" t="s">
        <v>136</v>
      </c>
      <c r="AU364" s="272" t="s">
        <v>83</v>
      </c>
      <c r="AV364" s="14" t="s">
        <v>83</v>
      </c>
      <c r="AW364" s="14" t="s">
        <v>30</v>
      </c>
      <c r="AX364" s="14" t="s">
        <v>81</v>
      </c>
      <c r="AY364" s="272" t="s">
        <v>128</v>
      </c>
    </row>
    <row r="365" s="2" customFormat="1" ht="16.5" customHeight="1">
      <c r="A365" s="39"/>
      <c r="B365" s="40"/>
      <c r="C365" s="295" t="s">
        <v>377</v>
      </c>
      <c r="D365" s="295" t="s">
        <v>219</v>
      </c>
      <c r="E365" s="296" t="s">
        <v>418</v>
      </c>
      <c r="F365" s="297" t="s">
        <v>419</v>
      </c>
      <c r="G365" s="298" t="s">
        <v>133</v>
      </c>
      <c r="H365" s="299">
        <v>112.71599999999999</v>
      </c>
      <c r="I365" s="300"/>
      <c r="J365" s="301">
        <f>ROUND(I365*H365,2)</f>
        <v>0</v>
      </c>
      <c r="K365" s="302"/>
      <c r="L365" s="303"/>
      <c r="M365" s="304" t="s">
        <v>1</v>
      </c>
      <c r="N365" s="305" t="s">
        <v>38</v>
      </c>
      <c r="O365" s="92"/>
      <c r="P365" s="247">
        <f>O365*H365</f>
        <v>0</v>
      </c>
      <c r="Q365" s="247">
        <v>0.028000000000000001</v>
      </c>
      <c r="R365" s="247">
        <f>Q365*H365</f>
        <v>3.1560479999999997</v>
      </c>
      <c r="S365" s="247">
        <v>0</v>
      </c>
      <c r="T365" s="248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9" t="s">
        <v>184</v>
      </c>
      <c r="AT365" s="249" t="s">
        <v>219</v>
      </c>
      <c r="AU365" s="249" t="s">
        <v>83</v>
      </c>
      <c r="AY365" s="18" t="s">
        <v>128</v>
      </c>
      <c r="BE365" s="250">
        <f>IF(N365="základní",J365,0)</f>
        <v>0</v>
      </c>
      <c r="BF365" s="250">
        <f>IF(N365="snížená",J365,0)</f>
        <v>0</v>
      </c>
      <c r="BG365" s="250">
        <f>IF(N365="zákl. přenesená",J365,0)</f>
        <v>0</v>
      </c>
      <c r="BH365" s="250">
        <f>IF(N365="sníž. přenesená",J365,0)</f>
        <v>0</v>
      </c>
      <c r="BI365" s="250">
        <f>IF(N365="nulová",J365,0)</f>
        <v>0</v>
      </c>
      <c r="BJ365" s="18" t="s">
        <v>81</v>
      </c>
      <c r="BK365" s="250">
        <f>ROUND(I365*H365,2)</f>
        <v>0</v>
      </c>
      <c r="BL365" s="18" t="s">
        <v>134</v>
      </c>
      <c r="BM365" s="249" t="s">
        <v>770</v>
      </c>
    </row>
    <row r="366" s="13" customFormat="1">
      <c r="A366" s="13"/>
      <c r="B366" s="251"/>
      <c r="C366" s="252"/>
      <c r="D366" s="253" t="s">
        <v>136</v>
      </c>
      <c r="E366" s="254" t="s">
        <v>1</v>
      </c>
      <c r="F366" s="255" t="s">
        <v>421</v>
      </c>
      <c r="G366" s="252"/>
      <c r="H366" s="254" t="s">
        <v>1</v>
      </c>
      <c r="I366" s="256"/>
      <c r="J366" s="252"/>
      <c r="K366" s="252"/>
      <c r="L366" s="257"/>
      <c r="M366" s="258"/>
      <c r="N366" s="259"/>
      <c r="O366" s="259"/>
      <c r="P366" s="259"/>
      <c r="Q366" s="259"/>
      <c r="R366" s="259"/>
      <c r="S366" s="259"/>
      <c r="T366" s="26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1" t="s">
        <v>136</v>
      </c>
      <c r="AU366" s="261" t="s">
        <v>83</v>
      </c>
      <c r="AV366" s="13" t="s">
        <v>81</v>
      </c>
      <c r="AW366" s="13" t="s">
        <v>30</v>
      </c>
      <c r="AX366" s="13" t="s">
        <v>73</v>
      </c>
      <c r="AY366" s="261" t="s">
        <v>128</v>
      </c>
    </row>
    <row r="367" s="13" customFormat="1">
      <c r="A367" s="13"/>
      <c r="B367" s="251"/>
      <c r="C367" s="252"/>
      <c r="D367" s="253" t="s">
        <v>136</v>
      </c>
      <c r="E367" s="254" t="s">
        <v>1</v>
      </c>
      <c r="F367" s="255" t="s">
        <v>422</v>
      </c>
      <c r="G367" s="252"/>
      <c r="H367" s="254" t="s">
        <v>1</v>
      </c>
      <c r="I367" s="256"/>
      <c r="J367" s="252"/>
      <c r="K367" s="252"/>
      <c r="L367" s="257"/>
      <c r="M367" s="258"/>
      <c r="N367" s="259"/>
      <c r="O367" s="259"/>
      <c r="P367" s="259"/>
      <c r="Q367" s="259"/>
      <c r="R367" s="259"/>
      <c r="S367" s="259"/>
      <c r="T367" s="26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1" t="s">
        <v>136</v>
      </c>
      <c r="AU367" s="261" t="s">
        <v>83</v>
      </c>
      <c r="AV367" s="13" t="s">
        <v>81</v>
      </c>
      <c r="AW367" s="13" t="s">
        <v>30</v>
      </c>
      <c r="AX367" s="13" t="s">
        <v>73</v>
      </c>
      <c r="AY367" s="261" t="s">
        <v>128</v>
      </c>
    </row>
    <row r="368" s="13" customFormat="1">
      <c r="A368" s="13"/>
      <c r="B368" s="251"/>
      <c r="C368" s="252"/>
      <c r="D368" s="253" t="s">
        <v>136</v>
      </c>
      <c r="E368" s="254" t="s">
        <v>1</v>
      </c>
      <c r="F368" s="255" t="s">
        <v>423</v>
      </c>
      <c r="G368" s="252"/>
      <c r="H368" s="254" t="s">
        <v>1</v>
      </c>
      <c r="I368" s="256"/>
      <c r="J368" s="252"/>
      <c r="K368" s="252"/>
      <c r="L368" s="257"/>
      <c r="M368" s="258"/>
      <c r="N368" s="259"/>
      <c r="O368" s="259"/>
      <c r="P368" s="259"/>
      <c r="Q368" s="259"/>
      <c r="R368" s="259"/>
      <c r="S368" s="259"/>
      <c r="T368" s="26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1" t="s">
        <v>136</v>
      </c>
      <c r="AU368" s="261" t="s">
        <v>83</v>
      </c>
      <c r="AV368" s="13" t="s">
        <v>81</v>
      </c>
      <c r="AW368" s="13" t="s">
        <v>30</v>
      </c>
      <c r="AX368" s="13" t="s">
        <v>73</v>
      </c>
      <c r="AY368" s="261" t="s">
        <v>128</v>
      </c>
    </row>
    <row r="369" s="13" customFormat="1">
      <c r="A369" s="13"/>
      <c r="B369" s="251"/>
      <c r="C369" s="252"/>
      <c r="D369" s="253" t="s">
        <v>136</v>
      </c>
      <c r="E369" s="254" t="s">
        <v>1</v>
      </c>
      <c r="F369" s="255" t="s">
        <v>424</v>
      </c>
      <c r="G369" s="252"/>
      <c r="H369" s="254" t="s">
        <v>1</v>
      </c>
      <c r="I369" s="256"/>
      <c r="J369" s="252"/>
      <c r="K369" s="252"/>
      <c r="L369" s="257"/>
      <c r="M369" s="258"/>
      <c r="N369" s="259"/>
      <c r="O369" s="259"/>
      <c r="P369" s="259"/>
      <c r="Q369" s="259"/>
      <c r="R369" s="259"/>
      <c r="S369" s="259"/>
      <c r="T369" s="26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1" t="s">
        <v>136</v>
      </c>
      <c r="AU369" s="261" t="s">
        <v>83</v>
      </c>
      <c r="AV369" s="13" t="s">
        <v>81</v>
      </c>
      <c r="AW369" s="13" t="s">
        <v>30</v>
      </c>
      <c r="AX369" s="13" t="s">
        <v>73</v>
      </c>
      <c r="AY369" s="261" t="s">
        <v>128</v>
      </c>
    </row>
    <row r="370" s="13" customFormat="1">
      <c r="A370" s="13"/>
      <c r="B370" s="251"/>
      <c r="C370" s="252"/>
      <c r="D370" s="253" t="s">
        <v>136</v>
      </c>
      <c r="E370" s="254" t="s">
        <v>1</v>
      </c>
      <c r="F370" s="255" t="s">
        <v>425</v>
      </c>
      <c r="G370" s="252"/>
      <c r="H370" s="254" t="s">
        <v>1</v>
      </c>
      <c r="I370" s="256"/>
      <c r="J370" s="252"/>
      <c r="K370" s="252"/>
      <c r="L370" s="257"/>
      <c r="M370" s="258"/>
      <c r="N370" s="259"/>
      <c r="O370" s="259"/>
      <c r="P370" s="259"/>
      <c r="Q370" s="259"/>
      <c r="R370" s="259"/>
      <c r="S370" s="259"/>
      <c r="T370" s="26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1" t="s">
        <v>136</v>
      </c>
      <c r="AU370" s="261" t="s">
        <v>83</v>
      </c>
      <c r="AV370" s="13" t="s">
        <v>81</v>
      </c>
      <c r="AW370" s="13" t="s">
        <v>30</v>
      </c>
      <c r="AX370" s="13" t="s">
        <v>73</v>
      </c>
      <c r="AY370" s="261" t="s">
        <v>128</v>
      </c>
    </row>
    <row r="371" s="13" customFormat="1">
      <c r="A371" s="13"/>
      <c r="B371" s="251"/>
      <c r="C371" s="252"/>
      <c r="D371" s="253" t="s">
        <v>136</v>
      </c>
      <c r="E371" s="254" t="s">
        <v>1</v>
      </c>
      <c r="F371" s="255" t="s">
        <v>414</v>
      </c>
      <c r="G371" s="252"/>
      <c r="H371" s="254" t="s">
        <v>1</v>
      </c>
      <c r="I371" s="256"/>
      <c r="J371" s="252"/>
      <c r="K371" s="252"/>
      <c r="L371" s="257"/>
      <c r="M371" s="258"/>
      <c r="N371" s="259"/>
      <c r="O371" s="259"/>
      <c r="P371" s="259"/>
      <c r="Q371" s="259"/>
      <c r="R371" s="259"/>
      <c r="S371" s="259"/>
      <c r="T371" s="26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1" t="s">
        <v>136</v>
      </c>
      <c r="AU371" s="261" t="s">
        <v>83</v>
      </c>
      <c r="AV371" s="13" t="s">
        <v>81</v>
      </c>
      <c r="AW371" s="13" t="s">
        <v>30</v>
      </c>
      <c r="AX371" s="13" t="s">
        <v>73</v>
      </c>
      <c r="AY371" s="261" t="s">
        <v>128</v>
      </c>
    </row>
    <row r="372" s="13" customFormat="1">
      <c r="A372" s="13"/>
      <c r="B372" s="251"/>
      <c r="C372" s="252"/>
      <c r="D372" s="253" t="s">
        <v>136</v>
      </c>
      <c r="E372" s="254" t="s">
        <v>1</v>
      </c>
      <c r="F372" s="255" t="s">
        <v>768</v>
      </c>
      <c r="G372" s="252"/>
      <c r="H372" s="254" t="s">
        <v>1</v>
      </c>
      <c r="I372" s="256"/>
      <c r="J372" s="252"/>
      <c r="K372" s="252"/>
      <c r="L372" s="257"/>
      <c r="M372" s="258"/>
      <c r="N372" s="259"/>
      <c r="O372" s="259"/>
      <c r="P372" s="259"/>
      <c r="Q372" s="259"/>
      <c r="R372" s="259"/>
      <c r="S372" s="259"/>
      <c r="T372" s="26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1" t="s">
        <v>136</v>
      </c>
      <c r="AU372" s="261" t="s">
        <v>83</v>
      </c>
      <c r="AV372" s="13" t="s">
        <v>81</v>
      </c>
      <c r="AW372" s="13" t="s">
        <v>30</v>
      </c>
      <c r="AX372" s="13" t="s">
        <v>73</v>
      </c>
      <c r="AY372" s="261" t="s">
        <v>128</v>
      </c>
    </row>
    <row r="373" s="13" customFormat="1">
      <c r="A373" s="13"/>
      <c r="B373" s="251"/>
      <c r="C373" s="252"/>
      <c r="D373" s="253" t="s">
        <v>136</v>
      </c>
      <c r="E373" s="254" t="s">
        <v>1</v>
      </c>
      <c r="F373" s="255" t="s">
        <v>416</v>
      </c>
      <c r="G373" s="252"/>
      <c r="H373" s="254" t="s">
        <v>1</v>
      </c>
      <c r="I373" s="256"/>
      <c r="J373" s="252"/>
      <c r="K373" s="252"/>
      <c r="L373" s="257"/>
      <c r="M373" s="258"/>
      <c r="N373" s="259"/>
      <c r="O373" s="259"/>
      <c r="P373" s="259"/>
      <c r="Q373" s="259"/>
      <c r="R373" s="259"/>
      <c r="S373" s="259"/>
      <c r="T373" s="26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1" t="s">
        <v>136</v>
      </c>
      <c r="AU373" s="261" t="s">
        <v>83</v>
      </c>
      <c r="AV373" s="13" t="s">
        <v>81</v>
      </c>
      <c r="AW373" s="13" t="s">
        <v>30</v>
      </c>
      <c r="AX373" s="13" t="s">
        <v>73</v>
      </c>
      <c r="AY373" s="261" t="s">
        <v>128</v>
      </c>
    </row>
    <row r="374" s="14" customFormat="1">
      <c r="A374" s="14"/>
      <c r="B374" s="262"/>
      <c r="C374" s="263"/>
      <c r="D374" s="253" t="s">
        <v>136</v>
      </c>
      <c r="E374" s="264" t="s">
        <v>1</v>
      </c>
      <c r="F374" s="265" t="s">
        <v>771</v>
      </c>
      <c r="G374" s="263"/>
      <c r="H374" s="266">
        <v>112.71599999999999</v>
      </c>
      <c r="I374" s="267"/>
      <c r="J374" s="263"/>
      <c r="K374" s="263"/>
      <c r="L374" s="268"/>
      <c r="M374" s="269"/>
      <c r="N374" s="270"/>
      <c r="O374" s="270"/>
      <c r="P374" s="270"/>
      <c r="Q374" s="270"/>
      <c r="R374" s="270"/>
      <c r="S374" s="270"/>
      <c r="T374" s="27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72" t="s">
        <v>136</v>
      </c>
      <c r="AU374" s="272" t="s">
        <v>83</v>
      </c>
      <c r="AV374" s="14" t="s">
        <v>83</v>
      </c>
      <c r="AW374" s="14" t="s">
        <v>30</v>
      </c>
      <c r="AX374" s="14" t="s">
        <v>81</v>
      </c>
      <c r="AY374" s="272" t="s">
        <v>128</v>
      </c>
    </row>
    <row r="375" s="2" customFormat="1" ht="21.75" customHeight="1">
      <c r="A375" s="39"/>
      <c r="B375" s="40"/>
      <c r="C375" s="237" t="s">
        <v>383</v>
      </c>
      <c r="D375" s="237" t="s">
        <v>130</v>
      </c>
      <c r="E375" s="238" t="s">
        <v>772</v>
      </c>
      <c r="F375" s="239" t="s">
        <v>773</v>
      </c>
      <c r="G375" s="240" t="s">
        <v>408</v>
      </c>
      <c r="H375" s="241">
        <v>1</v>
      </c>
      <c r="I375" s="242"/>
      <c r="J375" s="243">
        <f>ROUND(I375*H375,2)</f>
        <v>0</v>
      </c>
      <c r="K375" s="244"/>
      <c r="L375" s="45"/>
      <c r="M375" s="245" t="s">
        <v>1</v>
      </c>
      <c r="N375" s="246" t="s">
        <v>38</v>
      </c>
      <c r="O375" s="92"/>
      <c r="P375" s="247">
        <f>O375*H375</f>
        <v>0</v>
      </c>
      <c r="Q375" s="247">
        <v>0.00167</v>
      </c>
      <c r="R375" s="247">
        <f>Q375*H375</f>
        <v>0.00167</v>
      </c>
      <c r="S375" s="247">
        <v>0</v>
      </c>
      <c r="T375" s="248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9" t="s">
        <v>134</v>
      </c>
      <c r="AT375" s="249" t="s">
        <v>130</v>
      </c>
      <c r="AU375" s="249" t="s">
        <v>83</v>
      </c>
      <c r="AY375" s="18" t="s">
        <v>128</v>
      </c>
      <c r="BE375" s="250">
        <f>IF(N375="základní",J375,0)</f>
        <v>0</v>
      </c>
      <c r="BF375" s="250">
        <f>IF(N375="snížená",J375,0)</f>
        <v>0</v>
      </c>
      <c r="BG375" s="250">
        <f>IF(N375="zákl. přenesená",J375,0)</f>
        <v>0</v>
      </c>
      <c r="BH375" s="250">
        <f>IF(N375="sníž. přenesená",J375,0)</f>
        <v>0</v>
      </c>
      <c r="BI375" s="250">
        <f>IF(N375="nulová",J375,0)</f>
        <v>0</v>
      </c>
      <c r="BJ375" s="18" t="s">
        <v>81</v>
      </c>
      <c r="BK375" s="250">
        <f>ROUND(I375*H375,2)</f>
        <v>0</v>
      </c>
      <c r="BL375" s="18" t="s">
        <v>134</v>
      </c>
      <c r="BM375" s="249" t="s">
        <v>774</v>
      </c>
    </row>
    <row r="376" s="13" customFormat="1">
      <c r="A376" s="13"/>
      <c r="B376" s="251"/>
      <c r="C376" s="252"/>
      <c r="D376" s="253" t="s">
        <v>136</v>
      </c>
      <c r="E376" s="254" t="s">
        <v>1</v>
      </c>
      <c r="F376" s="255" t="s">
        <v>414</v>
      </c>
      <c r="G376" s="252"/>
      <c r="H376" s="254" t="s">
        <v>1</v>
      </c>
      <c r="I376" s="256"/>
      <c r="J376" s="252"/>
      <c r="K376" s="252"/>
      <c r="L376" s="257"/>
      <c r="M376" s="258"/>
      <c r="N376" s="259"/>
      <c r="O376" s="259"/>
      <c r="P376" s="259"/>
      <c r="Q376" s="259"/>
      <c r="R376" s="259"/>
      <c r="S376" s="259"/>
      <c r="T376" s="26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1" t="s">
        <v>136</v>
      </c>
      <c r="AU376" s="261" t="s">
        <v>83</v>
      </c>
      <c r="AV376" s="13" t="s">
        <v>81</v>
      </c>
      <c r="AW376" s="13" t="s">
        <v>30</v>
      </c>
      <c r="AX376" s="13" t="s">
        <v>73</v>
      </c>
      <c r="AY376" s="261" t="s">
        <v>128</v>
      </c>
    </row>
    <row r="377" s="13" customFormat="1">
      <c r="A377" s="13"/>
      <c r="B377" s="251"/>
      <c r="C377" s="252"/>
      <c r="D377" s="253" t="s">
        <v>136</v>
      </c>
      <c r="E377" s="254" t="s">
        <v>1</v>
      </c>
      <c r="F377" s="255" t="s">
        <v>768</v>
      </c>
      <c r="G377" s="252"/>
      <c r="H377" s="254" t="s">
        <v>1</v>
      </c>
      <c r="I377" s="256"/>
      <c r="J377" s="252"/>
      <c r="K377" s="252"/>
      <c r="L377" s="257"/>
      <c r="M377" s="258"/>
      <c r="N377" s="259"/>
      <c r="O377" s="259"/>
      <c r="P377" s="259"/>
      <c r="Q377" s="259"/>
      <c r="R377" s="259"/>
      <c r="S377" s="259"/>
      <c r="T377" s="26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1" t="s">
        <v>136</v>
      </c>
      <c r="AU377" s="261" t="s">
        <v>83</v>
      </c>
      <c r="AV377" s="13" t="s">
        <v>81</v>
      </c>
      <c r="AW377" s="13" t="s">
        <v>30</v>
      </c>
      <c r="AX377" s="13" t="s">
        <v>73</v>
      </c>
      <c r="AY377" s="261" t="s">
        <v>128</v>
      </c>
    </row>
    <row r="378" s="13" customFormat="1">
      <c r="A378" s="13"/>
      <c r="B378" s="251"/>
      <c r="C378" s="252"/>
      <c r="D378" s="253" t="s">
        <v>136</v>
      </c>
      <c r="E378" s="254" t="s">
        <v>1</v>
      </c>
      <c r="F378" s="255" t="s">
        <v>431</v>
      </c>
      <c r="G378" s="252"/>
      <c r="H378" s="254" t="s">
        <v>1</v>
      </c>
      <c r="I378" s="256"/>
      <c r="J378" s="252"/>
      <c r="K378" s="252"/>
      <c r="L378" s="257"/>
      <c r="M378" s="258"/>
      <c r="N378" s="259"/>
      <c r="O378" s="259"/>
      <c r="P378" s="259"/>
      <c r="Q378" s="259"/>
      <c r="R378" s="259"/>
      <c r="S378" s="259"/>
      <c r="T378" s="26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1" t="s">
        <v>136</v>
      </c>
      <c r="AU378" s="261" t="s">
        <v>83</v>
      </c>
      <c r="AV378" s="13" t="s">
        <v>81</v>
      </c>
      <c r="AW378" s="13" t="s">
        <v>30</v>
      </c>
      <c r="AX378" s="13" t="s">
        <v>73</v>
      </c>
      <c r="AY378" s="261" t="s">
        <v>128</v>
      </c>
    </row>
    <row r="379" s="14" customFormat="1">
      <c r="A379" s="14"/>
      <c r="B379" s="262"/>
      <c r="C379" s="263"/>
      <c r="D379" s="253" t="s">
        <v>136</v>
      </c>
      <c r="E379" s="264" t="s">
        <v>1</v>
      </c>
      <c r="F379" s="265" t="s">
        <v>81</v>
      </c>
      <c r="G379" s="263"/>
      <c r="H379" s="266">
        <v>1</v>
      </c>
      <c r="I379" s="267"/>
      <c r="J379" s="263"/>
      <c r="K379" s="263"/>
      <c r="L379" s="268"/>
      <c r="M379" s="269"/>
      <c r="N379" s="270"/>
      <c r="O379" s="270"/>
      <c r="P379" s="270"/>
      <c r="Q379" s="270"/>
      <c r="R379" s="270"/>
      <c r="S379" s="270"/>
      <c r="T379" s="271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72" t="s">
        <v>136</v>
      </c>
      <c r="AU379" s="272" t="s">
        <v>83</v>
      </c>
      <c r="AV379" s="14" t="s">
        <v>83</v>
      </c>
      <c r="AW379" s="14" t="s">
        <v>30</v>
      </c>
      <c r="AX379" s="14" t="s">
        <v>81</v>
      </c>
      <c r="AY379" s="272" t="s">
        <v>128</v>
      </c>
    </row>
    <row r="380" s="2" customFormat="1" ht="21.75" customHeight="1">
      <c r="A380" s="39"/>
      <c r="B380" s="40"/>
      <c r="C380" s="295" t="s">
        <v>387</v>
      </c>
      <c r="D380" s="295" t="s">
        <v>219</v>
      </c>
      <c r="E380" s="296" t="s">
        <v>775</v>
      </c>
      <c r="F380" s="297" t="s">
        <v>776</v>
      </c>
      <c r="G380" s="298" t="s">
        <v>408</v>
      </c>
      <c r="H380" s="299">
        <v>1</v>
      </c>
      <c r="I380" s="300"/>
      <c r="J380" s="301">
        <f>ROUND(I380*H380,2)</f>
        <v>0</v>
      </c>
      <c r="K380" s="302"/>
      <c r="L380" s="303"/>
      <c r="M380" s="304" t="s">
        <v>1</v>
      </c>
      <c r="N380" s="305" t="s">
        <v>38</v>
      </c>
      <c r="O380" s="92"/>
      <c r="P380" s="247">
        <f>O380*H380</f>
        <v>0</v>
      </c>
      <c r="Q380" s="247">
        <v>0.0178</v>
      </c>
      <c r="R380" s="247">
        <f>Q380*H380</f>
        <v>0.0178</v>
      </c>
      <c r="S380" s="247">
        <v>0</v>
      </c>
      <c r="T380" s="248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9" t="s">
        <v>184</v>
      </c>
      <c r="AT380" s="249" t="s">
        <v>219</v>
      </c>
      <c r="AU380" s="249" t="s">
        <v>83</v>
      </c>
      <c r="AY380" s="18" t="s">
        <v>128</v>
      </c>
      <c r="BE380" s="250">
        <f>IF(N380="základní",J380,0)</f>
        <v>0</v>
      </c>
      <c r="BF380" s="250">
        <f>IF(N380="snížená",J380,0)</f>
        <v>0</v>
      </c>
      <c r="BG380" s="250">
        <f>IF(N380="zákl. přenesená",J380,0)</f>
        <v>0</v>
      </c>
      <c r="BH380" s="250">
        <f>IF(N380="sníž. přenesená",J380,0)</f>
        <v>0</v>
      </c>
      <c r="BI380" s="250">
        <f>IF(N380="nulová",J380,0)</f>
        <v>0</v>
      </c>
      <c r="BJ380" s="18" t="s">
        <v>81</v>
      </c>
      <c r="BK380" s="250">
        <f>ROUND(I380*H380,2)</f>
        <v>0</v>
      </c>
      <c r="BL380" s="18" t="s">
        <v>134</v>
      </c>
      <c r="BM380" s="249" t="s">
        <v>777</v>
      </c>
    </row>
    <row r="381" s="13" customFormat="1">
      <c r="A381" s="13"/>
      <c r="B381" s="251"/>
      <c r="C381" s="252"/>
      <c r="D381" s="253" t="s">
        <v>136</v>
      </c>
      <c r="E381" s="254" t="s">
        <v>1</v>
      </c>
      <c r="F381" s="255" t="s">
        <v>421</v>
      </c>
      <c r="G381" s="252"/>
      <c r="H381" s="254" t="s">
        <v>1</v>
      </c>
      <c r="I381" s="256"/>
      <c r="J381" s="252"/>
      <c r="K381" s="252"/>
      <c r="L381" s="257"/>
      <c r="M381" s="258"/>
      <c r="N381" s="259"/>
      <c r="O381" s="259"/>
      <c r="P381" s="259"/>
      <c r="Q381" s="259"/>
      <c r="R381" s="259"/>
      <c r="S381" s="259"/>
      <c r="T381" s="26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1" t="s">
        <v>136</v>
      </c>
      <c r="AU381" s="261" t="s">
        <v>83</v>
      </c>
      <c r="AV381" s="13" t="s">
        <v>81</v>
      </c>
      <c r="AW381" s="13" t="s">
        <v>30</v>
      </c>
      <c r="AX381" s="13" t="s">
        <v>73</v>
      </c>
      <c r="AY381" s="261" t="s">
        <v>128</v>
      </c>
    </row>
    <row r="382" s="13" customFormat="1">
      <c r="A382" s="13"/>
      <c r="B382" s="251"/>
      <c r="C382" s="252"/>
      <c r="D382" s="253" t="s">
        <v>136</v>
      </c>
      <c r="E382" s="254" t="s">
        <v>1</v>
      </c>
      <c r="F382" s="255" t="s">
        <v>422</v>
      </c>
      <c r="G382" s="252"/>
      <c r="H382" s="254" t="s">
        <v>1</v>
      </c>
      <c r="I382" s="256"/>
      <c r="J382" s="252"/>
      <c r="K382" s="252"/>
      <c r="L382" s="257"/>
      <c r="M382" s="258"/>
      <c r="N382" s="259"/>
      <c r="O382" s="259"/>
      <c r="P382" s="259"/>
      <c r="Q382" s="259"/>
      <c r="R382" s="259"/>
      <c r="S382" s="259"/>
      <c r="T382" s="26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1" t="s">
        <v>136</v>
      </c>
      <c r="AU382" s="261" t="s">
        <v>83</v>
      </c>
      <c r="AV382" s="13" t="s">
        <v>81</v>
      </c>
      <c r="AW382" s="13" t="s">
        <v>30</v>
      </c>
      <c r="AX382" s="13" t="s">
        <v>73</v>
      </c>
      <c r="AY382" s="261" t="s">
        <v>128</v>
      </c>
    </row>
    <row r="383" s="13" customFormat="1">
      <c r="A383" s="13"/>
      <c r="B383" s="251"/>
      <c r="C383" s="252"/>
      <c r="D383" s="253" t="s">
        <v>136</v>
      </c>
      <c r="E383" s="254" t="s">
        <v>1</v>
      </c>
      <c r="F383" s="255" t="s">
        <v>423</v>
      </c>
      <c r="G383" s="252"/>
      <c r="H383" s="254" t="s">
        <v>1</v>
      </c>
      <c r="I383" s="256"/>
      <c r="J383" s="252"/>
      <c r="K383" s="252"/>
      <c r="L383" s="257"/>
      <c r="M383" s="258"/>
      <c r="N383" s="259"/>
      <c r="O383" s="259"/>
      <c r="P383" s="259"/>
      <c r="Q383" s="259"/>
      <c r="R383" s="259"/>
      <c r="S383" s="259"/>
      <c r="T383" s="26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1" t="s">
        <v>136</v>
      </c>
      <c r="AU383" s="261" t="s">
        <v>83</v>
      </c>
      <c r="AV383" s="13" t="s">
        <v>81</v>
      </c>
      <c r="AW383" s="13" t="s">
        <v>30</v>
      </c>
      <c r="AX383" s="13" t="s">
        <v>73</v>
      </c>
      <c r="AY383" s="261" t="s">
        <v>128</v>
      </c>
    </row>
    <row r="384" s="13" customFormat="1">
      <c r="A384" s="13"/>
      <c r="B384" s="251"/>
      <c r="C384" s="252"/>
      <c r="D384" s="253" t="s">
        <v>136</v>
      </c>
      <c r="E384" s="254" t="s">
        <v>1</v>
      </c>
      <c r="F384" s="255" t="s">
        <v>414</v>
      </c>
      <c r="G384" s="252"/>
      <c r="H384" s="254" t="s">
        <v>1</v>
      </c>
      <c r="I384" s="256"/>
      <c r="J384" s="252"/>
      <c r="K384" s="252"/>
      <c r="L384" s="257"/>
      <c r="M384" s="258"/>
      <c r="N384" s="259"/>
      <c r="O384" s="259"/>
      <c r="P384" s="259"/>
      <c r="Q384" s="259"/>
      <c r="R384" s="259"/>
      <c r="S384" s="259"/>
      <c r="T384" s="26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1" t="s">
        <v>136</v>
      </c>
      <c r="AU384" s="261" t="s">
        <v>83</v>
      </c>
      <c r="AV384" s="13" t="s">
        <v>81</v>
      </c>
      <c r="AW384" s="13" t="s">
        <v>30</v>
      </c>
      <c r="AX384" s="13" t="s">
        <v>73</v>
      </c>
      <c r="AY384" s="261" t="s">
        <v>128</v>
      </c>
    </row>
    <row r="385" s="13" customFormat="1">
      <c r="A385" s="13"/>
      <c r="B385" s="251"/>
      <c r="C385" s="252"/>
      <c r="D385" s="253" t="s">
        <v>136</v>
      </c>
      <c r="E385" s="254" t="s">
        <v>1</v>
      </c>
      <c r="F385" s="255" t="s">
        <v>768</v>
      </c>
      <c r="G385" s="252"/>
      <c r="H385" s="254" t="s">
        <v>1</v>
      </c>
      <c r="I385" s="256"/>
      <c r="J385" s="252"/>
      <c r="K385" s="252"/>
      <c r="L385" s="257"/>
      <c r="M385" s="258"/>
      <c r="N385" s="259"/>
      <c r="O385" s="259"/>
      <c r="P385" s="259"/>
      <c r="Q385" s="259"/>
      <c r="R385" s="259"/>
      <c r="S385" s="259"/>
      <c r="T385" s="26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1" t="s">
        <v>136</v>
      </c>
      <c r="AU385" s="261" t="s">
        <v>83</v>
      </c>
      <c r="AV385" s="13" t="s">
        <v>81</v>
      </c>
      <c r="AW385" s="13" t="s">
        <v>30</v>
      </c>
      <c r="AX385" s="13" t="s">
        <v>73</v>
      </c>
      <c r="AY385" s="261" t="s">
        <v>128</v>
      </c>
    </row>
    <row r="386" s="13" customFormat="1">
      <c r="A386" s="13"/>
      <c r="B386" s="251"/>
      <c r="C386" s="252"/>
      <c r="D386" s="253" t="s">
        <v>136</v>
      </c>
      <c r="E386" s="254" t="s">
        <v>1</v>
      </c>
      <c r="F386" s="255" t="s">
        <v>431</v>
      </c>
      <c r="G386" s="252"/>
      <c r="H386" s="254" t="s">
        <v>1</v>
      </c>
      <c r="I386" s="256"/>
      <c r="J386" s="252"/>
      <c r="K386" s="252"/>
      <c r="L386" s="257"/>
      <c r="M386" s="258"/>
      <c r="N386" s="259"/>
      <c r="O386" s="259"/>
      <c r="P386" s="259"/>
      <c r="Q386" s="259"/>
      <c r="R386" s="259"/>
      <c r="S386" s="259"/>
      <c r="T386" s="26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1" t="s">
        <v>136</v>
      </c>
      <c r="AU386" s="261" t="s">
        <v>83</v>
      </c>
      <c r="AV386" s="13" t="s">
        <v>81</v>
      </c>
      <c r="AW386" s="13" t="s">
        <v>30</v>
      </c>
      <c r="AX386" s="13" t="s">
        <v>73</v>
      </c>
      <c r="AY386" s="261" t="s">
        <v>128</v>
      </c>
    </row>
    <row r="387" s="14" customFormat="1">
      <c r="A387" s="14"/>
      <c r="B387" s="262"/>
      <c r="C387" s="263"/>
      <c r="D387" s="253" t="s">
        <v>136</v>
      </c>
      <c r="E387" s="264" t="s">
        <v>1</v>
      </c>
      <c r="F387" s="265" t="s">
        <v>81</v>
      </c>
      <c r="G387" s="263"/>
      <c r="H387" s="266">
        <v>1</v>
      </c>
      <c r="I387" s="267"/>
      <c r="J387" s="263"/>
      <c r="K387" s="263"/>
      <c r="L387" s="268"/>
      <c r="M387" s="269"/>
      <c r="N387" s="270"/>
      <c r="O387" s="270"/>
      <c r="P387" s="270"/>
      <c r="Q387" s="270"/>
      <c r="R387" s="270"/>
      <c r="S387" s="270"/>
      <c r="T387" s="27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72" t="s">
        <v>136</v>
      </c>
      <c r="AU387" s="272" t="s">
        <v>83</v>
      </c>
      <c r="AV387" s="14" t="s">
        <v>83</v>
      </c>
      <c r="AW387" s="14" t="s">
        <v>30</v>
      </c>
      <c r="AX387" s="14" t="s">
        <v>81</v>
      </c>
      <c r="AY387" s="272" t="s">
        <v>128</v>
      </c>
    </row>
    <row r="388" s="2" customFormat="1" ht="21.75" customHeight="1">
      <c r="A388" s="39"/>
      <c r="B388" s="40"/>
      <c r="C388" s="237" t="s">
        <v>391</v>
      </c>
      <c r="D388" s="237" t="s">
        <v>130</v>
      </c>
      <c r="E388" s="238" t="s">
        <v>442</v>
      </c>
      <c r="F388" s="239" t="s">
        <v>443</v>
      </c>
      <c r="G388" s="240" t="s">
        <v>408</v>
      </c>
      <c r="H388" s="241">
        <v>6</v>
      </c>
      <c r="I388" s="242"/>
      <c r="J388" s="243">
        <f>ROUND(I388*H388,2)</f>
        <v>0</v>
      </c>
      <c r="K388" s="244"/>
      <c r="L388" s="45"/>
      <c r="M388" s="245" t="s">
        <v>1</v>
      </c>
      <c r="N388" s="246" t="s">
        <v>38</v>
      </c>
      <c r="O388" s="92"/>
      <c r="P388" s="247">
        <f>O388*H388</f>
        <v>0</v>
      </c>
      <c r="Q388" s="247">
        <v>0.00296</v>
      </c>
      <c r="R388" s="247">
        <f>Q388*H388</f>
        <v>0.017759999999999998</v>
      </c>
      <c r="S388" s="247">
        <v>0</v>
      </c>
      <c r="T388" s="248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49" t="s">
        <v>134</v>
      </c>
      <c r="AT388" s="249" t="s">
        <v>130</v>
      </c>
      <c r="AU388" s="249" t="s">
        <v>83</v>
      </c>
      <c r="AY388" s="18" t="s">
        <v>128</v>
      </c>
      <c r="BE388" s="250">
        <f>IF(N388="základní",J388,0)</f>
        <v>0</v>
      </c>
      <c r="BF388" s="250">
        <f>IF(N388="snížená",J388,0)</f>
        <v>0</v>
      </c>
      <c r="BG388" s="250">
        <f>IF(N388="zákl. přenesená",J388,0)</f>
        <v>0</v>
      </c>
      <c r="BH388" s="250">
        <f>IF(N388="sníž. přenesená",J388,0)</f>
        <v>0</v>
      </c>
      <c r="BI388" s="250">
        <f>IF(N388="nulová",J388,0)</f>
        <v>0</v>
      </c>
      <c r="BJ388" s="18" t="s">
        <v>81</v>
      </c>
      <c r="BK388" s="250">
        <f>ROUND(I388*H388,2)</f>
        <v>0</v>
      </c>
      <c r="BL388" s="18" t="s">
        <v>134</v>
      </c>
      <c r="BM388" s="249" t="s">
        <v>778</v>
      </c>
    </row>
    <row r="389" s="13" customFormat="1">
      <c r="A389" s="13"/>
      <c r="B389" s="251"/>
      <c r="C389" s="252"/>
      <c r="D389" s="253" t="s">
        <v>136</v>
      </c>
      <c r="E389" s="254" t="s">
        <v>1</v>
      </c>
      <c r="F389" s="255" t="s">
        <v>414</v>
      </c>
      <c r="G389" s="252"/>
      <c r="H389" s="254" t="s">
        <v>1</v>
      </c>
      <c r="I389" s="256"/>
      <c r="J389" s="252"/>
      <c r="K389" s="252"/>
      <c r="L389" s="257"/>
      <c r="M389" s="258"/>
      <c r="N389" s="259"/>
      <c r="O389" s="259"/>
      <c r="P389" s="259"/>
      <c r="Q389" s="259"/>
      <c r="R389" s="259"/>
      <c r="S389" s="259"/>
      <c r="T389" s="26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1" t="s">
        <v>136</v>
      </c>
      <c r="AU389" s="261" t="s">
        <v>83</v>
      </c>
      <c r="AV389" s="13" t="s">
        <v>81</v>
      </c>
      <c r="AW389" s="13" t="s">
        <v>30</v>
      </c>
      <c r="AX389" s="13" t="s">
        <v>73</v>
      </c>
      <c r="AY389" s="261" t="s">
        <v>128</v>
      </c>
    </row>
    <row r="390" s="13" customFormat="1">
      <c r="A390" s="13"/>
      <c r="B390" s="251"/>
      <c r="C390" s="252"/>
      <c r="D390" s="253" t="s">
        <v>136</v>
      </c>
      <c r="E390" s="254" t="s">
        <v>1</v>
      </c>
      <c r="F390" s="255" t="s">
        <v>768</v>
      </c>
      <c r="G390" s="252"/>
      <c r="H390" s="254" t="s">
        <v>1</v>
      </c>
      <c r="I390" s="256"/>
      <c r="J390" s="252"/>
      <c r="K390" s="252"/>
      <c r="L390" s="257"/>
      <c r="M390" s="258"/>
      <c r="N390" s="259"/>
      <c r="O390" s="259"/>
      <c r="P390" s="259"/>
      <c r="Q390" s="259"/>
      <c r="R390" s="259"/>
      <c r="S390" s="259"/>
      <c r="T390" s="26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61" t="s">
        <v>136</v>
      </c>
      <c r="AU390" s="261" t="s">
        <v>83</v>
      </c>
      <c r="AV390" s="13" t="s">
        <v>81</v>
      </c>
      <c r="AW390" s="13" t="s">
        <v>30</v>
      </c>
      <c r="AX390" s="13" t="s">
        <v>73</v>
      </c>
      <c r="AY390" s="261" t="s">
        <v>128</v>
      </c>
    </row>
    <row r="391" s="13" customFormat="1">
      <c r="A391" s="13"/>
      <c r="B391" s="251"/>
      <c r="C391" s="252"/>
      <c r="D391" s="253" t="s">
        <v>136</v>
      </c>
      <c r="E391" s="254" t="s">
        <v>1</v>
      </c>
      <c r="F391" s="255" t="s">
        <v>445</v>
      </c>
      <c r="G391" s="252"/>
      <c r="H391" s="254" t="s">
        <v>1</v>
      </c>
      <c r="I391" s="256"/>
      <c r="J391" s="252"/>
      <c r="K391" s="252"/>
      <c r="L391" s="257"/>
      <c r="M391" s="258"/>
      <c r="N391" s="259"/>
      <c r="O391" s="259"/>
      <c r="P391" s="259"/>
      <c r="Q391" s="259"/>
      <c r="R391" s="259"/>
      <c r="S391" s="259"/>
      <c r="T391" s="26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1" t="s">
        <v>136</v>
      </c>
      <c r="AU391" s="261" t="s">
        <v>83</v>
      </c>
      <c r="AV391" s="13" t="s">
        <v>81</v>
      </c>
      <c r="AW391" s="13" t="s">
        <v>30</v>
      </c>
      <c r="AX391" s="13" t="s">
        <v>73</v>
      </c>
      <c r="AY391" s="261" t="s">
        <v>128</v>
      </c>
    </row>
    <row r="392" s="14" customFormat="1">
      <c r="A392" s="14"/>
      <c r="B392" s="262"/>
      <c r="C392" s="263"/>
      <c r="D392" s="253" t="s">
        <v>136</v>
      </c>
      <c r="E392" s="264" t="s">
        <v>1</v>
      </c>
      <c r="F392" s="265" t="s">
        <v>81</v>
      </c>
      <c r="G392" s="263"/>
      <c r="H392" s="266">
        <v>1</v>
      </c>
      <c r="I392" s="267"/>
      <c r="J392" s="263"/>
      <c r="K392" s="263"/>
      <c r="L392" s="268"/>
      <c r="M392" s="269"/>
      <c r="N392" s="270"/>
      <c r="O392" s="270"/>
      <c r="P392" s="270"/>
      <c r="Q392" s="270"/>
      <c r="R392" s="270"/>
      <c r="S392" s="270"/>
      <c r="T392" s="271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72" t="s">
        <v>136</v>
      </c>
      <c r="AU392" s="272" t="s">
        <v>83</v>
      </c>
      <c r="AV392" s="14" t="s">
        <v>83</v>
      </c>
      <c r="AW392" s="14" t="s">
        <v>30</v>
      </c>
      <c r="AX392" s="14" t="s">
        <v>73</v>
      </c>
      <c r="AY392" s="272" t="s">
        <v>128</v>
      </c>
    </row>
    <row r="393" s="13" customFormat="1">
      <c r="A393" s="13"/>
      <c r="B393" s="251"/>
      <c r="C393" s="252"/>
      <c r="D393" s="253" t="s">
        <v>136</v>
      </c>
      <c r="E393" s="254" t="s">
        <v>1</v>
      </c>
      <c r="F393" s="255" t="s">
        <v>446</v>
      </c>
      <c r="G393" s="252"/>
      <c r="H393" s="254" t="s">
        <v>1</v>
      </c>
      <c r="I393" s="256"/>
      <c r="J393" s="252"/>
      <c r="K393" s="252"/>
      <c r="L393" s="257"/>
      <c r="M393" s="258"/>
      <c r="N393" s="259"/>
      <c r="O393" s="259"/>
      <c r="P393" s="259"/>
      <c r="Q393" s="259"/>
      <c r="R393" s="259"/>
      <c r="S393" s="259"/>
      <c r="T393" s="26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1" t="s">
        <v>136</v>
      </c>
      <c r="AU393" s="261" t="s">
        <v>83</v>
      </c>
      <c r="AV393" s="13" t="s">
        <v>81</v>
      </c>
      <c r="AW393" s="13" t="s">
        <v>30</v>
      </c>
      <c r="AX393" s="13" t="s">
        <v>73</v>
      </c>
      <c r="AY393" s="261" t="s">
        <v>128</v>
      </c>
    </row>
    <row r="394" s="14" customFormat="1">
      <c r="A394" s="14"/>
      <c r="B394" s="262"/>
      <c r="C394" s="263"/>
      <c r="D394" s="253" t="s">
        <v>136</v>
      </c>
      <c r="E394" s="264" t="s">
        <v>1</v>
      </c>
      <c r="F394" s="265" t="s">
        <v>83</v>
      </c>
      <c r="G394" s="263"/>
      <c r="H394" s="266">
        <v>2</v>
      </c>
      <c r="I394" s="267"/>
      <c r="J394" s="263"/>
      <c r="K394" s="263"/>
      <c r="L394" s="268"/>
      <c r="M394" s="269"/>
      <c r="N394" s="270"/>
      <c r="O394" s="270"/>
      <c r="P394" s="270"/>
      <c r="Q394" s="270"/>
      <c r="R394" s="270"/>
      <c r="S394" s="270"/>
      <c r="T394" s="27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72" t="s">
        <v>136</v>
      </c>
      <c r="AU394" s="272" t="s">
        <v>83</v>
      </c>
      <c r="AV394" s="14" t="s">
        <v>83</v>
      </c>
      <c r="AW394" s="14" t="s">
        <v>30</v>
      </c>
      <c r="AX394" s="14" t="s">
        <v>73</v>
      </c>
      <c r="AY394" s="272" t="s">
        <v>128</v>
      </c>
    </row>
    <row r="395" s="13" customFormat="1">
      <c r="A395" s="13"/>
      <c r="B395" s="251"/>
      <c r="C395" s="252"/>
      <c r="D395" s="253" t="s">
        <v>136</v>
      </c>
      <c r="E395" s="254" t="s">
        <v>1</v>
      </c>
      <c r="F395" s="255" t="s">
        <v>447</v>
      </c>
      <c r="G395" s="252"/>
      <c r="H395" s="254" t="s">
        <v>1</v>
      </c>
      <c r="I395" s="256"/>
      <c r="J395" s="252"/>
      <c r="K395" s="252"/>
      <c r="L395" s="257"/>
      <c r="M395" s="258"/>
      <c r="N395" s="259"/>
      <c r="O395" s="259"/>
      <c r="P395" s="259"/>
      <c r="Q395" s="259"/>
      <c r="R395" s="259"/>
      <c r="S395" s="259"/>
      <c r="T395" s="26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1" t="s">
        <v>136</v>
      </c>
      <c r="AU395" s="261" t="s">
        <v>83</v>
      </c>
      <c r="AV395" s="13" t="s">
        <v>81</v>
      </c>
      <c r="AW395" s="13" t="s">
        <v>30</v>
      </c>
      <c r="AX395" s="13" t="s">
        <v>73</v>
      </c>
      <c r="AY395" s="261" t="s">
        <v>128</v>
      </c>
    </row>
    <row r="396" s="14" customFormat="1">
      <c r="A396" s="14"/>
      <c r="B396" s="262"/>
      <c r="C396" s="263"/>
      <c r="D396" s="253" t="s">
        <v>136</v>
      </c>
      <c r="E396" s="264" t="s">
        <v>1</v>
      </c>
      <c r="F396" s="265" t="s">
        <v>81</v>
      </c>
      <c r="G396" s="263"/>
      <c r="H396" s="266">
        <v>1</v>
      </c>
      <c r="I396" s="267"/>
      <c r="J396" s="263"/>
      <c r="K396" s="263"/>
      <c r="L396" s="268"/>
      <c r="M396" s="269"/>
      <c r="N396" s="270"/>
      <c r="O396" s="270"/>
      <c r="P396" s="270"/>
      <c r="Q396" s="270"/>
      <c r="R396" s="270"/>
      <c r="S396" s="270"/>
      <c r="T396" s="27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72" t="s">
        <v>136</v>
      </c>
      <c r="AU396" s="272" t="s">
        <v>83</v>
      </c>
      <c r="AV396" s="14" t="s">
        <v>83</v>
      </c>
      <c r="AW396" s="14" t="s">
        <v>30</v>
      </c>
      <c r="AX396" s="14" t="s">
        <v>73</v>
      </c>
      <c r="AY396" s="272" t="s">
        <v>128</v>
      </c>
    </row>
    <row r="397" s="13" customFormat="1">
      <c r="A397" s="13"/>
      <c r="B397" s="251"/>
      <c r="C397" s="252"/>
      <c r="D397" s="253" t="s">
        <v>136</v>
      </c>
      <c r="E397" s="254" t="s">
        <v>1</v>
      </c>
      <c r="F397" s="255" t="s">
        <v>464</v>
      </c>
      <c r="G397" s="252"/>
      <c r="H397" s="254" t="s">
        <v>1</v>
      </c>
      <c r="I397" s="256"/>
      <c r="J397" s="252"/>
      <c r="K397" s="252"/>
      <c r="L397" s="257"/>
      <c r="M397" s="258"/>
      <c r="N397" s="259"/>
      <c r="O397" s="259"/>
      <c r="P397" s="259"/>
      <c r="Q397" s="259"/>
      <c r="R397" s="259"/>
      <c r="S397" s="259"/>
      <c r="T397" s="26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61" t="s">
        <v>136</v>
      </c>
      <c r="AU397" s="261" t="s">
        <v>83</v>
      </c>
      <c r="AV397" s="13" t="s">
        <v>81</v>
      </c>
      <c r="AW397" s="13" t="s">
        <v>30</v>
      </c>
      <c r="AX397" s="13" t="s">
        <v>73</v>
      </c>
      <c r="AY397" s="261" t="s">
        <v>128</v>
      </c>
    </row>
    <row r="398" s="14" customFormat="1">
      <c r="A398" s="14"/>
      <c r="B398" s="262"/>
      <c r="C398" s="263"/>
      <c r="D398" s="253" t="s">
        <v>136</v>
      </c>
      <c r="E398" s="264" t="s">
        <v>1</v>
      </c>
      <c r="F398" s="265" t="s">
        <v>83</v>
      </c>
      <c r="G398" s="263"/>
      <c r="H398" s="266">
        <v>2</v>
      </c>
      <c r="I398" s="267"/>
      <c r="J398" s="263"/>
      <c r="K398" s="263"/>
      <c r="L398" s="268"/>
      <c r="M398" s="269"/>
      <c r="N398" s="270"/>
      <c r="O398" s="270"/>
      <c r="P398" s="270"/>
      <c r="Q398" s="270"/>
      <c r="R398" s="270"/>
      <c r="S398" s="270"/>
      <c r="T398" s="27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72" t="s">
        <v>136</v>
      </c>
      <c r="AU398" s="272" t="s">
        <v>83</v>
      </c>
      <c r="AV398" s="14" t="s">
        <v>83</v>
      </c>
      <c r="AW398" s="14" t="s">
        <v>30</v>
      </c>
      <c r="AX398" s="14" t="s">
        <v>73</v>
      </c>
      <c r="AY398" s="272" t="s">
        <v>128</v>
      </c>
    </row>
    <row r="399" s="15" customFormat="1">
      <c r="A399" s="15"/>
      <c r="B399" s="273"/>
      <c r="C399" s="274"/>
      <c r="D399" s="253" t="s">
        <v>136</v>
      </c>
      <c r="E399" s="275" t="s">
        <v>1</v>
      </c>
      <c r="F399" s="276" t="s">
        <v>176</v>
      </c>
      <c r="G399" s="274"/>
      <c r="H399" s="277">
        <v>6</v>
      </c>
      <c r="I399" s="278"/>
      <c r="J399" s="274"/>
      <c r="K399" s="274"/>
      <c r="L399" s="279"/>
      <c r="M399" s="280"/>
      <c r="N399" s="281"/>
      <c r="O399" s="281"/>
      <c r="P399" s="281"/>
      <c r="Q399" s="281"/>
      <c r="R399" s="281"/>
      <c r="S399" s="281"/>
      <c r="T399" s="282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83" t="s">
        <v>136</v>
      </c>
      <c r="AU399" s="283" t="s">
        <v>83</v>
      </c>
      <c r="AV399" s="15" t="s">
        <v>134</v>
      </c>
      <c r="AW399" s="15" t="s">
        <v>30</v>
      </c>
      <c r="AX399" s="15" t="s">
        <v>81</v>
      </c>
      <c r="AY399" s="283" t="s">
        <v>128</v>
      </c>
    </row>
    <row r="400" s="2" customFormat="1" ht="16.5" customHeight="1">
      <c r="A400" s="39"/>
      <c r="B400" s="40"/>
      <c r="C400" s="295" t="s">
        <v>395</v>
      </c>
      <c r="D400" s="295" t="s">
        <v>219</v>
      </c>
      <c r="E400" s="296" t="s">
        <v>779</v>
      </c>
      <c r="F400" s="297" t="s">
        <v>780</v>
      </c>
      <c r="G400" s="298" t="s">
        <v>408</v>
      </c>
      <c r="H400" s="299">
        <v>1</v>
      </c>
      <c r="I400" s="300"/>
      <c r="J400" s="301">
        <f>ROUND(I400*H400,2)</f>
        <v>0</v>
      </c>
      <c r="K400" s="302"/>
      <c r="L400" s="303"/>
      <c r="M400" s="304" t="s">
        <v>1</v>
      </c>
      <c r="N400" s="305" t="s">
        <v>38</v>
      </c>
      <c r="O400" s="92"/>
      <c r="P400" s="247">
        <f>O400*H400</f>
        <v>0</v>
      </c>
      <c r="Q400" s="247">
        <v>0.016400000000000001</v>
      </c>
      <c r="R400" s="247">
        <f>Q400*H400</f>
        <v>0.016400000000000001</v>
      </c>
      <c r="S400" s="247">
        <v>0</v>
      </c>
      <c r="T400" s="248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9" t="s">
        <v>184</v>
      </c>
      <c r="AT400" s="249" t="s">
        <v>219</v>
      </c>
      <c r="AU400" s="249" t="s">
        <v>83</v>
      </c>
      <c r="AY400" s="18" t="s">
        <v>128</v>
      </c>
      <c r="BE400" s="250">
        <f>IF(N400="základní",J400,0)</f>
        <v>0</v>
      </c>
      <c r="BF400" s="250">
        <f>IF(N400="snížená",J400,0)</f>
        <v>0</v>
      </c>
      <c r="BG400" s="250">
        <f>IF(N400="zákl. přenesená",J400,0)</f>
        <v>0</v>
      </c>
      <c r="BH400" s="250">
        <f>IF(N400="sníž. přenesená",J400,0)</f>
        <v>0</v>
      </c>
      <c r="BI400" s="250">
        <f>IF(N400="nulová",J400,0)</f>
        <v>0</v>
      </c>
      <c r="BJ400" s="18" t="s">
        <v>81</v>
      </c>
      <c r="BK400" s="250">
        <f>ROUND(I400*H400,2)</f>
        <v>0</v>
      </c>
      <c r="BL400" s="18" t="s">
        <v>134</v>
      </c>
      <c r="BM400" s="249" t="s">
        <v>781</v>
      </c>
    </row>
    <row r="401" s="13" customFormat="1">
      <c r="A401" s="13"/>
      <c r="B401" s="251"/>
      <c r="C401" s="252"/>
      <c r="D401" s="253" t="s">
        <v>136</v>
      </c>
      <c r="E401" s="254" t="s">
        <v>1</v>
      </c>
      <c r="F401" s="255" t="s">
        <v>421</v>
      </c>
      <c r="G401" s="252"/>
      <c r="H401" s="254" t="s">
        <v>1</v>
      </c>
      <c r="I401" s="256"/>
      <c r="J401" s="252"/>
      <c r="K401" s="252"/>
      <c r="L401" s="257"/>
      <c r="M401" s="258"/>
      <c r="N401" s="259"/>
      <c r="O401" s="259"/>
      <c r="P401" s="259"/>
      <c r="Q401" s="259"/>
      <c r="R401" s="259"/>
      <c r="S401" s="259"/>
      <c r="T401" s="26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1" t="s">
        <v>136</v>
      </c>
      <c r="AU401" s="261" t="s">
        <v>83</v>
      </c>
      <c r="AV401" s="13" t="s">
        <v>81</v>
      </c>
      <c r="AW401" s="13" t="s">
        <v>30</v>
      </c>
      <c r="AX401" s="13" t="s">
        <v>73</v>
      </c>
      <c r="AY401" s="261" t="s">
        <v>128</v>
      </c>
    </row>
    <row r="402" s="13" customFormat="1">
      <c r="A402" s="13"/>
      <c r="B402" s="251"/>
      <c r="C402" s="252"/>
      <c r="D402" s="253" t="s">
        <v>136</v>
      </c>
      <c r="E402" s="254" t="s">
        <v>1</v>
      </c>
      <c r="F402" s="255" t="s">
        <v>422</v>
      </c>
      <c r="G402" s="252"/>
      <c r="H402" s="254" t="s">
        <v>1</v>
      </c>
      <c r="I402" s="256"/>
      <c r="J402" s="252"/>
      <c r="K402" s="252"/>
      <c r="L402" s="257"/>
      <c r="M402" s="258"/>
      <c r="N402" s="259"/>
      <c r="O402" s="259"/>
      <c r="P402" s="259"/>
      <c r="Q402" s="259"/>
      <c r="R402" s="259"/>
      <c r="S402" s="259"/>
      <c r="T402" s="26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1" t="s">
        <v>136</v>
      </c>
      <c r="AU402" s="261" t="s">
        <v>83</v>
      </c>
      <c r="AV402" s="13" t="s">
        <v>81</v>
      </c>
      <c r="AW402" s="13" t="s">
        <v>30</v>
      </c>
      <c r="AX402" s="13" t="s">
        <v>73</v>
      </c>
      <c r="AY402" s="261" t="s">
        <v>128</v>
      </c>
    </row>
    <row r="403" s="13" customFormat="1">
      <c r="A403" s="13"/>
      <c r="B403" s="251"/>
      <c r="C403" s="252"/>
      <c r="D403" s="253" t="s">
        <v>136</v>
      </c>
      <c r="E403" s="254" t="s">
        <v>1</v>
      </c>
      <c r="F403" s="255" t="s">
        <v>423</v>
      </c>
      <c r="G403" s="252"/>
      <c r="H403" s="254" t="s">
        <v>1</v>
      </c>
      <c r="I403" s="256"/>
      <c r="J403" s="252"/>
      <c r="K403" s="252"/>
      <c r="L403" s="257"/>
      <c r="M403" s="258"/>
      <c r="N403" s="259"/>
      <c r="O403" s="259"/>
      <c r="P403" s="259"/>
      <c r="Q403" s="259"/>
      <c r="R403" s="259"/>
      <c r="S403" s="259"/>
      <c r="T403" s="26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1" t="s">
        <v>136</v>
      </c>
      <c r="AU403" s="261" t="s">
        <v>83</v>
      </c>
      <c r="AV403" s="13" t="s">
        <v>81</v>
      </c>
      <c r="AW403" s="13" t="s">
        <v>30</v>
      </c>
      <c r="AX403" s="13" t="s">
        <v>73</v>
      </c>
      <c r="AY403" s="261" t="s">
        <v>128</v>
      </c>
    </row>
    <row r="404" s="13" customFormat="1">
      <c r="A404" s="13"/>
      <c r="B404" s="251"/>
      <c r="C404" s="252"/>
      <c r="D404" s="253" t="s">
        <v>136</v>
      </c>
      <c r="E404" s="254" t="s">
        <v>1</v>
      </c>
      <c r="F404" s="255" t="s">
        <v>414</v>
      </c>
      <c r="G404" s="252"/>
      <c r="H404" s="254" t="s">
        <v>1</v>
      </c>
      <c r="I404" s="256"/>
      <c r="J404" s="252"/>
      <c r="K404" s="252"/>
      <c r="L404" s="257"/>
      <c r="M404" s="258"/>
      <c r="N404" s="259"/>
      <c r="O404" s="259"/>
      <c r="P404" s="259"/>
      <c r="Q404" s="259"/>
      <c r="R404" s="259"/>
      <c r="S404" s="259"/>
      <c r="T404" s="26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1" t="s">
        <v>136</v>
      </c>
      <c r="AU404" s="261" t="s">
        <v>83</v>
      </c>
      <c r="AV404" s="13" t="s">
        <v>81</v>
      </c>
      <c r="AW404" s="13" t="s">
        <v>30</v>
      </c>
      <c r="AX404" s="13" t="s">
        <v>73</v>
      </c>
      <c r="AY404" s="261" t="s">
        <v>128</v>
      </c>
    </row>
    <row r="405" s="13" customFormat="1">
      <c r="A405" s="13"/>
      <c r="B405" s="251"/>
      <c r="C405" s="252"/>
      <c r="D405" s="253" t="s">
        <v>136</v>
      </c>
      <c r="E405" s="254" t="s">
        <v>1</v>
      </c>
      <c r="F405" s="255" t="s">
        <v>768</v>
      </c>
      <c r="G405" s="252"/>
      <c r="H405" s="254" t="s">
        <v>1</v>
      </c>
      <c r="I405" s="256"/>
      <c r="J405" s="252"/>
      <c r="K405" s="252"/>
      <c r="L405" s="257"/>
      <c r="M405" s="258"/>
      <c r="N405" s="259"/>
      <c r="O405" s="259"/>
      <c r="P405" s="259"/>
      <c r="Q405" s="259"/>
      <c r="R405" s="259"/>
      <c r="S405" s="259"/>
      <c r="T405" s="26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1" t="s">
        <v>136</v>
      </c>
      <c r="AU405" s="261" t="s">
        <v>83</v>
      </c>
      <c r="AV405" s="13" t="s">
        <v>81</v>
      </c>
      <c r="AW405" s="13" t="s">
        <v>30</v>
      </c>
      <c r="AX405" s="13" t="s">
        <v>73</v>
      </c>
      <c r="AY405" s="261" t="s">
        <v>128</v>
      </c>
    </row>
    <row r="406" s="13" customFormat="1">
      <c r="A406" s="13"/>
      <c r="B406" s="251"/>
      <c r="C406" s="252"/>
      <c r="D406" s="253" t="s">
        <v>136</v>
      </c>
      <c r="E406" s="254" t="s">
        <v>1</v>
      </c>
      <c r="F406" s="255" t="s">
        <v>445</v>
      </c>
      <c r="G406" s="252"/>
      <c r="H406" s="254" t="s">
        <v>1</v>
      </c>
      <c r="I406" s="256"/>
      <c r="J406" s="252"/>
      <c r="K406" s="252"/>
      <c r="L406" s="257"/>
      <c r="M406" s="258"/>
      <c r="N406" s="259"/>
      <c r="O406" s="259"/>
      <c r="P406" s="259"/>
      <c r="Q406" s="259"/>
      <c r="R406" s="259"/>
      <c r="S406" s="259"/>
      <c r="T406" s="26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1" t="s">
        <v>136</v>
      </c>
      <c r="AU406" s="261" t="s">
        <v>83</v>
      </c>
      <c r="AV406" s="13" t="s">
        <v>81</v>
      </c>
      <c r="AW406" s="13" t="s">
        <v>30</v>
      </c>
      <c r="AX406" s="13" t="s">
        <v>73</v>
      </c>
      <c r="AY406" s="261" t="s">
        <v>128</v>
      </c>
    </row>
    <row r="407" s="14" customFormat="1">
      <c r="A407" s="14"/>
      <c r="B407" s="262"/>
      <c r="C407" s="263"/>
      <c r="D407" s="253" t="s">
        <v>136</v>
      </c>
      <c r="E407" s="264" t="s">
        <v>1</v>
      </c>
      <c r="F407" s="265" t="s">
        <v>81</v>
      </c>
      <c r="G407" s="263"/>
      <c r="H407" s="266">
        <v>1</v>
      </c>
      <c r="I407" s="267"/>
      <c r="J407" s="263"/>
      <c r="K407" s="263"/>
      <c r="L407" s="268"/>
      <c r="M407" s="269"/>
      <c r="N407" s="270"/>
      <c r="O407" s="270"/>
      <c r="P407" s="270"/>
      <c r="Q407" s="270"/>
      <c r="R407" s="270"/>
      <c r="S407" s="270"/>
      <c r="T407" s="27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72" t="s">
        <v>136</v>
      </c>
      <c r="AU407" s="272" t="s">
        <v>83</v>
      </c>
      <c r="AV407" s="14" t="s">
        <v>83</v>
      </c>
      <c r="AW407" s="14" t="s">
        <v>30</v>
      </c>
      <c r="AX407" s="14" t="s">
        <v>81</v>
      </c>
      <c r="AY407" s="272" t="s">
        <v>128</v>
      </c>
    </row>
    <row r="408" s="2" customFormat="1" ht="16.5" customHeight="1">
      <c r="A408" s="39"/>
      <c r="B408" s="40"/>
      <c r="C408" s="295" t="s">
        <v>400</v>
      </c>
      <c r="D408" s="295" t="s">
        <v>219</v>
      </c>
      <c r="E408" s="296" t="s">
        <v>449</v>
      </c>
      <c r="F408" s="297" t="s">
        <v>450</v>
      </c>
      <c r="G408" s="298" t="s">
        <v>408</v>
      </c>
      <c r="H408" s="299">
        <v>2</v>
      </c>
      <c r="I408" s="300"/>
      <c r="J408" s="301">
        <f>ROUND(I408*H408,2)</f>
        <v>0</v>
      </c>
      <c r="K408" s="302"/>
      <c r="L408" s="303"/>
      <c r="M408" s="304" t="s">
        <v>1</v>
      </c>
      <c r="N408" s="305" t="s">
        <v>38</v>
      </c>
      <c r="O408" s="92"/>
      <c r="P408" s="247">
        <f>O408*H408</f>
        <v>0</v>
      </c>
      <c r="Q408" s="247">
        <v>0.016</v>
      </c>
      <c r="R408" s="247">
        <f>Q408*H408</f>
        <v>0.032000000000000001</v>
      </c>
      <c r="S408" s="247">
        <v>0</v>
      </c>
      <c r="T408" s="248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9" t="s">
        <v>184</v>
      </c>
      <c r="AT408" s="249" t="s">
        <v>219</v>
      </c>
      <c r="AU408" s="249" t="s">
        <v>83</v>
      </c>
      <c r="AY408" s="18" t="s">
        <v>128</v>
      </c>
      <c r="BE408" s="250">
        <f>IF(N408="základní",J408,0)</f>
        <v>0</v>
      </c>
      <c r="BF408" s="250">
        <f>IF(N408="snížená",J408,0)</f>
        <v>0</v>
      </c>
      <c r="BG408" s="250">
        <f>IF(N408="zákl. přenesená",J408,0)</f>
        <v>0</v>
      </c>
      <c r="BH408" s="250">
        <f>IF(N408="sníž. přenesená",J408,0)</f>
        <v>0</v>
      </c>
      <c r="BI408" s="250">
        <f>IF(N408="nulová",J408,0)</f>
        <v>0</v>
      </c>
      <c r="BJ408" s="18" t="s">
        <v>81</v>
      </c>
      <c r="BK408" s="250">
        <f>ROUND(I408*H408,2)</f>
        <v>0</v>
      </c>
      <c r="BL408" s="18" t="s">
        <v>134</v>
      </c>
      <c r="BM408" s="249" t="s">
        <v>782</v>
      </c>
    </row>
    <row r="409" s="13" customFormat="1">
      <c r="A409" s="13"/>
      <c r="B409" s="251"/>
      <c r="C409" s="252"/>
      <c r="D409" s="253" t="s">
        <v>136</v>
      </c>
      <c r="E409" s="254" t="s">
        <v>1</v>
      </c>
      <c r="F409" s="255" t="s">
        <v>421</v>
      </c>
      <c r="G409" s="252"/>
      <c r="H409" s="254" t="s">
        <v>1</v>
      </c>
      <c r="I409" s="256"/>
      <c r="J409" s="252"/>
      <c r="K409" s="252"/>
      <c r="L409" s="257"/>
      <c r="M409" s="258"/>
      <c r="N409" s="259"/>
      <c r="O409" s="259"/>
      <c r="P409" s="259"/>
      <c r="Q409" s="259"/>
      <c r="R409" s="259"/>
      <c r="S409" s="259"/>
      <c r="T409" s="26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1" t="s">
        <v>136</v>
      </c>
      <c r="AU409" s="261" t="s">
        <v>83</v>
      </c>
      <c r="AV409" s="13" t="s">
        <v>81</v>
      </c>
      <c r="AW409" s="13" t="s">
        <v>30</v>
      </c>
      <c r="AX409" s="13" t="s">
        <v>73</v>
      </c>
      <c r="AY409" s="261" t="s">
        <v>128</v>
      </c>
    </row>
    <row r="410" s="13" customFormat="1">
      <c r="A410" s="13"/>
      <c r="B410" s="251"/>
      <c r="C410" s="252"/>
      <c r="D410" s="253" t="s">
        <v>136</v>
      </c>
      <c r="E410" s="254" t="s">
        <v>1</v>
      </c>
      <c r="F410" s="255" t="s">
        <v>422</v>
      </c>
      <c r="G410" s="252"/>
      <c r="H410" s="254" t="s">
        <v>1</v>
      </c>
      <c r="I410" s="256"/>
      <c r="J410" s="252"/>
      <c r="K410" s="252"/>
      <c r="L410" s="257"/>
      <c r="M410" s="258"/>
      <c r="N410" s="259"/>
      <c r="O410" s="259"/>
      <c r="P410" s="259"/>
      <c r="Q410" s="259"/>
      <c r="R410" s="259"/>
      <c r="S410" s="259"/>
      <c r="T410" s="26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1" t="s">
        <v>136</v>
      </c>
      <c r="AU410" s="261" t="s">
        <v>83</v>
      </c>
      <c r="AV410" s="13" t="s">
        <v>81</v>
      </c>
      <c r="AW410" s="13" t="s">
        <v>30</v>
      </c>
      <c r="AX410" s="13" t="s">
        <v>73</v>
      </c>
      <c r="AY410" s="261" t="s">
        <v>128</v>
      </c>
    </row>
    <row r="411" s="13" customFormat="1">
      <c r="A411" s="13"/>
      <c r="B411" s="251"/>
      <c r="C411" s="252"/>
      <c r="D411" s="253" t="s">
        <v>136</v>
      </c>
      <c r="E411" s="254" t="s">
        <v>1</v>
      </c>
      <c r="F411" s="255" t="s">
        <v>423</v>
      </c>
      <c r="G411" s="252"/>
      <c r="H411" s="254" t="s">
        <v>1</v>
      </c>
      <c r="I411" s="256"/>
      <c r="J411" s="252"/>
      <c r="K411" s="252"/>
      <c r="L411" s="257"/>
      <c r="M411" s="258"/>
      <c r="N411" s="259"/>
      <c r="O411" s="259"/>
      <c r="P411" s="259"/>
      <c r="Q411" s="259"/>
      <c r="R411" s="259"/>
      <c r="S411" s="259"/>
      <c r="T411" s="26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1" t="s">
        <v>136</v>
      </c>
      <c r="AU411" s="261" t="s">
        <v>83</v>
      </c>
      <c r="AV411" s="13" t="s">
        <v>81</v>
      </c>
      <c r="AW411" s="13" t="s">
        <v>30</v>
      </c>
      <c r="AX411" s="13" t="s">
        <v>73</v>
      </c>
      <c r="AY411" s="261" t="s">
        <v>128</v>
      </c>
    </row>
    <row r="412" s="13" customFormat="1">
      <c r="A412" s="13"/>
      <c r="B412" s="251"/>
      <c r="C412" s="252"/>
      <c r="D412" s="253" t="s">
        <v>136</v>
      </c>
      <c r="E412" s="254" t="s">
        <v>1</v>
      </c>
      <c r="F412" s="255" t="s">
        <v>414</v>
      </c>
      <c r="G412" s="252"/>
      <c r="H412" s="254" t="s">
        <v>1</v>
      </c>
      <c r="I412" s="256"/>
      <c r="J412" s="252"/>
      <c r="K412" s="252"/>
      <c r="L412" s="257"/>
      <c r="M412" s="258"/>
      <c r="N412" s="259"/>
      <c r="O412" s="259"/>
      <c r="P412" s="259"/>
      <c r="Q412" s="259"/>
      <c r="R412" s="259"/>
      <c r="S412" s="259"/>
      <c r="T412" s="26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1" t="s">
        <v>136</v>
      </c>
      <c r="AU412" s="261" t="s">
        <v>83</v>
      </c>
      <c r="AV412" s="13" t="s">
        <v>81</v>
      </c>
      <c r="AW412" s="13" t="s">
        <v>30</v>
      </c>
      <c r="AX412" s="13" t="s">
        <v>73</v>
      </c>
      <c r="AY412" s="261" t="s">
        <v>128</v>
      </c>
    </row>
    <row r="413" s="13" customFormat="1">
      <c r="A413" s="13"/>
      <c r="B413" s="251"/>
      <c r="C413" s="252"/>
      <c r="D413" s="253" t="s">
        <v>136</v>
      </c>
      <c r="E413" s="254" t="s">
        <v>1</v>
      </c>
      <c r="F413" s="255" t="s">
        <v>768</v>
      </c>
      <c r="G413" s="252"/>
      <c r="H413" s="254" t="s">
        <v>1</v>
      </c>
      <c r="I413" s="256"/>
      <c r="J413" s="252"/>
      <c r="K413" s="252"/>
      <c r="L413" s="257"/>
      <c r="M413" s="258"/>
      <c r="N413" s="259"/>
      <c r="O413" s="259"/>
      <c r="P413" s="259"/>
      <c r="Q413" s="259"/>
      <c r="R413" s="259"/>
      <c r="S413" s="259"/>
      <c r="T413" s="260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1" t="s">
        <v>136</v>
      </c>
      <c r="AU413" s="261" t="s">
        <v>83</v>
      </c>
      <c r="AV413" s="13" t="s">
        <v>81</v>
      </c>
      <c r="AW413" s="13" t="s">
        <v>30</v>
      </c>
      <c r="AX413" s="13" t="s">
        <v>73</v>
      </c>
      <c r="AY413" s="261" t="s">
        <v>128</v>
      </c>
    </row>
    <row r="414" s="13" customFormat="1">
      <c r="A414" s="13"/>
      <c r="B414" s="251"/>
      <c r="C414" s="252"/>
      <c r="D414" s="253" t="s">
        <v>136</v>
      </c>
      <c r="E414" s="254" t="s">
        <v>1</v>
      </c>
      <c r="F414" s="255" t="s">
        <v>446</v>
      </c>
      <c r="G414" s="252"/>
      <c r="H414" s="254" t="s">
        <v>1</v>
      </c>
      <c r="I414" s="256"/>
      <c r="J414" s="252"/>
      <c r="K414" s="252"/>
      <c r="L414" s="257"/>
      <c r="M414" s="258"/>
      <c r="N414" s="259"/>
      <c r="O414" s="259"/>
      <c r="P414" s="259"/>
      <c r="Q414" s="259"/>
      <c r="R414" s="259"/>
      <c r="S414" s="259"/>
      <c r="T414" s="26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1" t="s">
        <v>136</v>
      </c>
      <c r="AU414" s="261" t="s">
        <v>83</v>
      </c>
      <c r="AV414" s="13" t="s">
        <v>81</v>
      </c>
      <c r="AW414" s="13" t="s">
        <v>30</v>
      </c>
      <c r="AX414" s="13" t="s">
        <v>73</v>
      </c>
      <c r="AY414" s="261" t="s">
        <v>128</v>
      </c>
    </row>
    <row r="415" s="14" customFormat="1">
      <c r="A415" s="14"/>
      <c r="B415" s="262"/>
      <c r="C415" s="263"/>
      <c r="D415" s="253" t="s">
        <v>136</v>
      </c>
      <c r="E415" s="264" t="s">
        <v>1</v>
      </c>
      <c r="F415" s="265" t="s">
        <v>83</v>
      </c>
      <c r="G415" s="263"/>
      <c r="H415" s="266">
        <v>2</v>
      </c>
      <c r="I415" s="267"/>
      <c r="J415" s="263"/>
      <c r="K415" s="263"/>
      <c r="L415" s="268"/>
      <c r="M415" s="269"/>
      <c r="N415" s="270"/>
      <c r="O415" s="270"/>
      <c r="P415" s="270"/>
      <c r="Q415" s="270"/>
      <c r="R415" s="270"/>
      <c r="S415" s="270"/>
      <c r="T415" s="27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2" t="s">
        <v>136</v>
      </c>
      <c r="AU415" s="272" t="s">
        <v>83</v>
      </c>
      <c r="AV415" s="14" t="s">
        <v>83</v>
      </c>
      <c r="AW415" s="14" t="s">
        <v>30</v>
      </c>
      <c r="AX415" s="14" t="s">
        <v>81</v>
      </c>
      <c r="AY415" s="272" t="s">
        <v>128</v>
      </c>
    </row>
    <row r="416" s="2" customFormat="1" ht="21.75" customHeight="1">
      <c r="A416" s="39"/>
      <c r="B416" s="40"/>
      <c r="C416" s="295" t="s">
        <v>336</v>
      </c>
      <c r="D416" s="295" t="s">
        <v>219</v>
      </c>
      <c r="E416" s="296" t="s">
        <v>453</v>
      </c>
      <c r="F416" s="297" t="s">
        <v>454</v>
      </c>
      <c r="G416" s="298" t="s">
        <v>408</v>
      </c>
      <c r="H416" s="299">
        <v>1</v>
      </c>
      <c r="I416" s="300"/>
      <c r="J416" s="301">
        <f>ROUND(I416*H416,2)</f>
        <v>0</v>
      </c>
      <c r="K416" s="302"/>
      <c r="L416" s="303"/>
      <c r="M416" s="304" t="s">
        <v>1</v>
      </c>
      <c r="N416" s="305" t="s">
        <v>38</v>
      </c>
      <c r="O416" s="92"/>
      <c r="P416" s="247">
        <f>O416*H416</f>
        <v>0</v>
      </c>
      <c r="Q416" s="247">
        <v>0.015599999999999999</v>
      </c>
      <c r="R416" s="247">
        <f>Q416*H416</f>
        <v>0.015599999999999999</v>
      </c>
      <c r="S416" s="247">
        <v>0</v>
      </c>
      <c r="T416" s="248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9" t="s">
        <v>184</v>
      </c>
      <c r="AT416" s="249" t="s">
        <v>219</v>
      </c>
      <c r="AU416" s="249" t="s">
        <v>83</v>
      </c>
      <c r="AY416" s="18" t="s">
        <v>128</v>
      </c>
      <c r="BE416" s="250">
        <f>IF(N416="základní",J416,0)</f>
        <v>0</v>
      </c>
      <c r="BF416" s="250">
        <f>IF(N416="snížená",J416,0)</f>
        <v>0</v>
      </c>
      <c r="BG416" s="250">
        <f>IF(N416="zákl. přenesená",J416,0)</f>
        <v>0</v>
      </c>
      <c r="BH416" s="250">
        <f>IF(N416="sníž. přenesená",J416,0)</f>
        <v>0</v>
      </c>
      <c r="BI416" s="250">
        <f>IF(N416="nulová",J416,0)</f>
        <v>0</v>
      </c>
      <c r="BJ416" s="18" t="s">
        <v>81</v>
      </c>
      <c r="BK416" s="250">
        <f>ROUND(I416*H416,2)</f>
        <v>0</v>
      </c>
      <c r="BL416" s="18" t="s">
        <v>134</v>
      </c>
      <c r="BM416" s="249" t="s">
        <v>783</v>
      </c>
    </row>
    <row r="417" s="13" customFormat="1">
      <c r="A417" s="13"/>
      <c r="B417" s="251"/>
      <c r="C417" s="252"/>
      <c r="D417" s="253" t="s">
        <v>136</v>
      </c>
      <c r="E417" s="254" t="s">
        <v>1</v>
      </c>
      <c r="F417" s="255" t="s">
        <v>421</v>
      </c>
      <c r="G417" s="252"/>
      <c r="H417" s="254" t="s">
        <v>1</v>
      </c>
      <c r="I417" s="256"/>
      <c r="J417" s="252"/>
      <c r="K417" s="252"/>
      <c r="L417" s="257"/>
      <c r="M417" s="258"/>
      <c r="N417" s="259"/>
      <c r="O417" s="259"/>
      <c r="P417" s="259"/>
      <c r="Q417" s="259"/>
      <c r="R417" s="259"/>
      <c r="S417" s="259"/>
      <c r="T417" s="26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1" t="s">
        <v>136</v>
      </c>
      <c r="AU417" s="261" t="s">
        <v>83</v>
      </c>
      <c r="AV417" s="13" t="s">
        <v>81</v>
      </c>
      <c r="AW417" s="13" t="s">
        <v>30</v>
      </c>
      <c r="AX417" s="13" t="s">
        <v>73</v>
      </c>
      <c r="AY417" s="261" t="s">
        <v>128</v>
      </c>
    </row>
    <row r="418" s="13" customFormat="1">
      <c r="A418" s="13"/>
      <c r="B418" s="251"/>
      <c r="C418" s="252"/>
      <c r="D418" s="253" t="s">
        <v>136</v>
      </c>
      <c r="E418" s="254" t="s">
        <v>1</v>
      </c>
      <c r="F418" s="255" t="s">
        <v>422</v>
      </c>
      <c r="G418" s="252"/>
      <c r="H418" s="254" t="s">
        <v>1</v>
      </c>
      <c r="I418" s="256"/>
      <c r="J418" s="252"/>
      <c r="K418" s="252"/>
      <c r="L418" s="257"/>
      <c r="M418" s="258"/>
      <c r="N418" s="259"/>
      <c r="O418" s="259"/>
      <c r="P418" s="259"/>
      <c r="Q418" s="259"/>
      <c r="R418" s="259"/>
      <c r="S418" s="259"/>
      <c r="T418" s="26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1" t="s">
        <v>136</v>
      </c>
      <c r="AU418" s="261" t="s">
        <v>83</v>
      </c>
      <c r="AV418" s="13" t="s">
        <v>81</v>
      </c>
      <c r="AW418" s="13" t="s">
        <v>30</v>
      </c>
      <c r="AX418" s="13" t="s">
        <v>73</v>
      </c>
      <c r="AY418" s="261" t="s">
        <v>128</v>
      </c>
    </row>
    <row r="419" s="13" customFormat="1">
      <c r="A419" s="13"/>
      <c r="B419" s="251"/>
      <c r="C419" s="252"/>
      <c r="D419" s="253" t="s">
        <v>136</v>
      </c>
      <c r="E419" s="254" t="s">
        <v>1</v>
      </c>
      <c r="F419" s="255" t="s">
        <v>423</v>
      </c>
      <c r="G419" s="252"/>
      <c r="H419" s="254" t="s">
        <v>1</v>
      </c>
      <c r="I419" s="256"/>
      <c r="J419" s="252"/>
      <c r="K419" s="252"/>
      <c r="L419" s="257"/>
      <c r="M419" s="258"/>
      <c r="N419" s="259"/>
      <c r="O419" s="259"/>
      <c r="P419" s="259"/>
      <c r="Q419" s="259"/>
      <c r="R419" s="259"/>
      <c r="S419" s="259"/>
      <c r="T419" s="26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1" t="s">
        <v>136</v>
      </c>
      <c r="AU419" s="261" t="s">
        <v>83</v>
      </c>
      <c r="AV419" s="13" t="s">
        <v>81</v>
      </c>
      <c r="AW419" s="13" t="s">
        <v>30</v>
      </c>
      <c r="AX419" s="13" t="s">
        <v>73</v>
      </c>
      <c r="AY419" s="261" t="s">
        <v>128</v>
      </c>
    </row>
    <row r="420" s="13" customFormat="1">
      <c r="A420" s="13"/>
      <c r="B420" s="251"/>
      <c r="C420" s="252"/>
      <c r="D420" s="253" t="s">
        <v>136</v>
      </c>
      <c r="E420" s="254" t="s">
        <v>1</v>
      </c>
      <c r="F420" s="255" t="s">
        <v>414</v>
      </c>
      <c r="G420" s="252"/>
      <c r="H420" s="254" t="s">
        <v>1</v>
      </c>
      <c r="I420" s="256"/>
      <c r="J420" s="252"/>
      <c r="K420" s="252"/>
      <c r="L420" s="257"/>
      <c r="M420" s="258"/>
      <c r="N420" s="259"/>
      <c r="O420" s="259"/>
      <c r="P420" s="259"/>
      <c r="Q420" s="259"/>
      <c r="R420" s="259"/>
      <c r="S420" s="259"/>
      <c r="T420" s="26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1" t="s">
        <v>136</v>
      </c>
      <c r="AU420" s="261" t="s">
        <v>83</v>
      </c>
      <c r="AV420" s="13" t="s">
        <v>81</v>
      </c>
      <c r="AW420" s="13" t="s">
        <v>30</v>
      </c>
      <c r="AX420" s="13" t="s">
        <v>73</v>
      </c>
      <c r="AY420" s="261" t="s">
        <v>128</v>
      </c>
    </row>
    <row r="421" s="13" customFormat="1">
      <c r="A421" s="13"/>
      <c r="B421" s="251"/>
      <c r="C421" s="252"/>
      <c r="D421" s="253" t="s">
        <v>136</v>
      </c>
      <c r="E421" s="254" t="s">
        <v>1</v>
      </c>
      <c r="F421" s="255" t="s">
        <v>768</v>
      </c>
      <c r="G421" s="252"/>
      <c r="H421" s="254" t="s">
        <v>1</v>
      </c>
      <c r="I421" s="256"/>
      <c r="J421" s="252"/>
      <c r="K421" s="252"/>
      <c r="L421" s="257"/>
      <c r="M421" s="258"/>
      <c r="N421" s="259"/>
      <c r="O421" s="259"/>
      <c r="P421" s="259"/>
      <c r="Q421" s="259"/>
      <c r="R421" s="259"/>
      <c r="S421" s="259"/>
      <c r="T421" s="26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1" t="s">
        <v>136</v>
      </c>
      <c r="AU421" s="261" t="s">
        <v>83</v>
      </c>
      <c r="AV421" s="13" t="s">
        <v>81</v>
      </c>
      <c r="AW421" s="13" t="s">
        <v>30</v>
      </c>
      <c r="AX421" s="13" t="s">
        <v>73</v>
      </c>
      <c r="AY421" s="261" t="s">
        <v>128</v>
      </c>
    </row>
    <row r="422" s="13" customFormat="1">
      <c r="A422" s="13"/>
      <c r="B422" s="251"/>
      <c r="C422" s="252"/>
      <c r="D422" s="253" t="s">
        <v>136</v>
      </c>
      <c r="E422" s="254" t="s">
        <v>1</v>
      </c>
      <c r="F422" s="255" t="s">
        <v>447</v>
      </c>
      <c r="G422" s="252"/>
      <c r="H422" s="254" t="s">
        <v>1</v>
      </c>
      <c r="I422" s="256"/>
      <c r="J422" s="252"/>
      <c r="K422" s="252"/>
      <c r="L422" s="257"/>
      <c r="M422" s="258"/>
      <c r="N422" s="259"/>
      <c r="O422" s="259"/>
      <c r="P422" s="259"/>
      <c r="Q422" s="259"/>
      <c r="R422" s="259"/>
      <c r="S422" s="259"/>
      <c r="T422" s="26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1" t="s">
        <v>136</v>
      </c>
      <c r="AU422" s="261" t="s">
        <v>83</v>
      </c>
      <c r="AV422" s="13" t="s">
        <v>81</v>
      </c>
      <c r="AW422" s="13" t="s">
        <v>30</v>
      </c>
      <c r="AX422" s="13" t="s">
        <v>73</v>
      </c>
      <c r="AY422" s="261" t="s">
        <v>128</v>
      </c>
    </row>
    <row r="423" s="14" customFormat="1">
      <c r="A423" s="14"/>
      <c r="B423" s="262"/>
      <c r="C423" s="263"/>
      <c r="D423" s="253" t="s">
        <v>136</v>
      </c>
      <c r="E423" s="264" t="s">
        <v>1</v>
      </c>
      <c r="F423" s="265" t="s">
        <v>81</v>
      </c>
      <c r="G423" s="263"/>
      <c r="H423" s="266">
        <v>1</v>
      </c>
      <c r="I423" s="267"/>
      <c r="J423" s="263"/>
      <c r="K423" s="263"/>
      <c r="L423" s="268"/>
      <c r="M423" s="269"/>
      <c r="N423" s="270"/>
      <c r="O423" s="270"/>
      <c r="P423" s="270"/>
      <c r="Q423" s="270"/>
      <c r="R423" s="270"/>
      <c r="S423" s="270"/>
      <c r="T423" s="271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72" t="s">
        <v>136</v>
      </c>
      <c r="AU423" s="272" t="s">
        <v>83</v>
      </c>
      <c r="AV423" s="14" t="s">
        <v>83</v>
      </c>
      <c r="AW423" s="14" t="s">
        <v>30</v>
      </c>
      <c r="AX423" s="14" t="s">
        <v>81</v>
      </c>
      <c r="AY423" s="272" t="s">
        <v>128</v>
      </c>
    </row>
    <row r="424" s="2" customFormat="1" ht="21.75" customHeight="1">
      <c r="A424" s="39"/>
      <c r="B424" s="40"/>
      <c r="C424" s="295" t="s">
        <v>410</v>
      </c>
      <c r="D424" s="295" t="s">
        <v>219</v>
      </c>
      <c r="E424" s="296" t="s">
        <v>784</v>
      </c>
      <c r="F424" s="297" t="s">
        <v>785</v>
      </c>
      <c r="G424" s="298" t="s">
        <v>408</v>
      </c>
      <c r="H424" s="299">
        <v>2</v>
      </c>
      <c r="I424" s="300"/>
      <c r="J424" s="301">
        <f>ROUND(I424*H424,2)</f>
        <v>0</v>
      </c>
      <c r="K424" s="302"/>
      <c r="L424" s="303"/>
      <c r="M424" s="304" t="s">
        <v>1</v>
      </c>
      <c r="N424" s="305" t="s">
        <v>38</v>
      </c>
      <c r="O424" s="92"/>
      <c r="P424" s="247">
        <f>O424*H424</f>
        <v>0</v>
      </c>
      <c r="Q424" s="247">
        <v>0.0167</v>
      </c>
      <c r="R424" s="247">
        <f>Q424*H424</f>
        <v>0.033399999999999999</v>
      </c>
      <c r="S424" s="247">
        <v>0</v>
      </c>
      <c r="T424" s="248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9" t="s">
        <v>184</v>
      </c>
      <c r="AT424" s="249" t="s">
        <v>219</v>
      </c>
      <c r="AU424" s="249" t="s">
        <v>83</v>
      </c>
      <c r="AY424" s="18" t="s">
        <v>128</v>
      </c>
      <c r="BE424" s="250">
        <f>IF(N424="základní",J424,0)</f>
        <v>0</v>
      </c>
      <c r="BF424" s="250">
        <f>IF(N424="snížená",J424,0)</f>
        <v>0</v>
      </c>
      <c r="BG424" s="250">
        <f>IF(N424="zákl. přenesená",J424,0)</f>
        <v>0</v>
      </c>
      <c r="BH424" s="250">
        <f>IF(N424="sníž. přenesená",J424,0)</f>
        <v>0</v>
      </c>
      <c r="BI424" s="250">
        <f>IF(N424="nulová",J424,0)</f>
        <v>0</v>
      </c>
      <c r="BJ424" s="18" t="s">
        <v>81</v>
      </c>
      <c r="BK424" s="250">
        <f>ROUND(I424*H424,2)</f>
        <v>0</v>
      </c>
      <c r="BL424" s="18" t="s">
        <v>134</v>
      </c>
      <c r="BM424" s="249" t="s">
        <v>786</v>
      </c>
    </row>
    <row r="425" s="13" customFormat="1">
      <c r="A425" s="13"/>
      <c r="B425" s="251"/>
      <c r="C425" s="252"/>
      <c r="D425" s="253" t="s">
        <v>136</v>
      </c>
      <c r="E425" s="254" t="s">
        <v>1</v>
      </c>
      <c r="F425" s="255" t="s">
        <v>421</v>
      </c>
      <c r="G425" s="252"/>
      <c r="H425" s="254" t="s">
        <v>1</v>
      </c>
      <c r="I425" s="256"/>
      <c r="J425" s="252"/>
      <c r="K425" s="252"/>
      <c r="L425" s="257"/>
      <c r="M425" s="258"/>
      <c r="N425" s="259"/>
      <c r="O425" s="259"/>
      <c r="P425" s="259"/>
      <c r="Q425" s="259"/>
      <c r="R425" s="259"/>
      <c r="S425" s="259"/>
      <c r="T425" s="26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1" t="s">
        <v>136</v>
      </c>
      <c r="AU425" s="261" t="s">
        <v>83</v>
      </c>
      <c r="AV425" s="13" t="s">
        <v>81</v>
      </c>
      <c r="AW425" s="13" t="s">
        <v>30</v>
      </c>
      <c r="AX425" s="13" t="s">
        <v>73</v>
      </c>
      <c r="AY425" s="261" t="s">
        <v>128</v>
      </c>
    </row>
    <row r="426" s="13" customFormat="1">
      <c r="A426" s="13"/>
      <c r="B426" s="251"/>
      <c r="C426" s="252"/>
      <c r="D426" s="253" t="s">
        <v>136</v>
      </c>
      <c r="E426" s="254" t="s">
        <v>1</v>
      </c>
      <c r="F426" s="255" t="s">
        <v>422</v>
      </c>
      <c r="G426" s="252"/>
      <c r="H426" s="254" t="s">
        <v>1</v>
      </c>
      <c r="I426" s="256"/>
      <c r="J426" s="252"/>
      <c r="K426" s="252"/>
      <c r="L426" s="257"/>
      <c r="M426" s="258"/>
      <c r="N426" s="259"/>
      <c r="O426" s="259"/>
      <c r="P426" s="259"/>
      <c r="Q426" s="259"/>
      <c r="R426" s="259"/>
      <c r="S426" s="259"/>
      <c r="T426" s="26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1" t="s">
        <v>136</v>
      </c>
      <c r="AU426" s="261" t="s">
        <v>83</v>
      </c>
      <c r="AV426" s="13" t="s">
        <v>81</v>
      </c>
      <c r="AW426" s="13" t="s">
        <v>30</v>
      </c>
      <c r="AX426" s="13" t="s">
        <v>73</v>
      </c>
      <c r="AY426" s="261" t="s">
        <v>128</v>
      </c>
    </row>
    <row r="427" s="13" customFormat="1">
      <c r="A427" s="13"/>
      <c r="B427" s="251"/>
      <c r="C427" s="252"/>
      <c r="D427" s="253" t="s">
        <v>136</v>
      </c>
      <c r="E427" s="254" t="s">
        <v>1</v>
      </c>
      <c r="F427" s="255" t="s">
        <v>423</v>
      </c>
      <c r="G427" s="252"/>
      <c r="H427" s="254" t="s">
        <v>1</v>
      </c>
      <c r="I427" s="256"/>
      <c r="J427" s="252"/>
      <c r="K427" s="252"/>
      <c r="L427" s="257"/>
      <c r="M427" s="258"/>
      <c r="N427" s="259"/>
      <c r="O427" s="259"/>
      <c r="P427" s="259"/>
      <c r="Q427" s="259"/>
      <c r="R427" s="259"/>
      <c r="S427" s="259"/>
      <c r="T427" s="26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1" t="s">
        <v>136</v>
      </c>
      <c r="AU427" s="261" t="s">
        <v>83</v>
      </c>
      <c r="AV427" s="13" t="s">
        <v>81</v>
      </c>
      <c r="AW427" s="13" t="s">
        <v>30</v>
      </c>
      <c r="AX427" s="13" t="s">
        <v>73</v>
      </c>
      <c r="AY427" s="261" t="s">
        <v>128</v>
      </c>
    </row>
    <row r="428" s="13" customFormat="1">
      <c r="A428" s="13"/>
      <c r="B428" s="251"/>
      <c r="C428" s="252"/>
      <c r="D428" s="253" t="s">
        <v>136</v>
      </c>
      <c r="E428" s="254" t="s">
        <v>1</v>
      </c>
      <c r="F428" s="255" t="s">
        <v>414</v>
      </c>
      <c r="G428" s="252"/>
      <c r="H428" s="254" t="s">
        <v>1</v>
      </c>
      <c r="I428" s="256"/>
      <c r="J428" s="252"/>
      <c r="K428" s="252"/>
      <c r="L428" s="257"/>
      <c r="M428" s="258"/>
      <c r="N428" s="259"/>
      <c r="O428" s="259"/>
      <c r="P428" s="259"/>
      <c r="Q428" s="259"/>
      <c r="R428" s="259"/>
      <c r="S428" s="259"/>
      <c r="T428" s="26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1" t="s">
        <v>136</v>
      </c>
      <c r="AU428" s="261" t="s">
        <v>83</v>
      </c>
      <c r="AV428" s="13" t="s">
        <v>81</v>
      </c>
      <c r="AW428" s="13" t="s">
        <v>30</v>
      </c>
      <c r="AX428" s="13" t="s">
        <v>73</v>
      </c>
      <c r="AY428" s="261" t="s">
        <v>128</v>
      </c>
    </row>
    <row r="429" s="13" customFormat="1">
      <c r="A429" s="13"/>
      <c r="B429" s="251"/>
      <c r="C429" s="252"/>
      <c r="D429" s="253" t="s">
        <v>136</v>
      </c>
      <c r="E429" s="254" t="s">
        <v>1</v>
      </c>
      <c r="F429" s="255" t="s">
        <v>768</v>
      </c>
      <c r="G429" s="252"/>
      <c r="H429" s="254" t="s">
        <v>1</v>
      </c>
      <c r="I429" s="256"/>
      <c r="J429" s="252"/>
      <c r="K429" s="252"/>
      <c r="L429" s="257"/>
      <c r="M429" s="258"/>
      <c r="N429" s="259"/>
      <c r="O429" s="259"/>
      <c r="P429" s="259"/>
      <c r="Q429" s="259"/>
      <c r="R429" s="259"/>
      <c r="S429" s="259"/>
      <c r="T429" s="26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1" t="s">
        <v>136</v>
      </c>
      <c r="AU429" s="261" t="s">
        <v>83</v>
      </c>
      <c r="AV429" s="13" t="s">
        <v>81</v>
      </c>
      <c r="AW429" s="13" t="s">
        <v>30</v>
      </c>
      <c r="AX429" s="13" t="s">
        <v>73</v>
      </c>
      <c r="AY429" s="261" t="s">
        <v>128</v>
      </c>
    </row>
    <row r="430" s="13" customFormat="1">
      <c r="A430" s="13"/>
      <c r="B430" s="251"/>
      <c r="C430" s="252"/>
      <c r="D430" s="253" t="s">
        <v>136</v>
      </c>
      <c r="E430" s="254" t="s">
        <v>1</v>
      </c>
      <c r="F430" s="255" t="s">
        <v>464</v>
      </c>
      <c r="G430" s="252"/>
      <c r="H430" s="254" t="s">
        <v>1</v>
      </c>
      <c r="I430" s="256"/>
      <c r="J430" s="252"/>
      <c r="K430" s="252"/>
      <c r="L430" s="257"/>
      <c r="M430" s="258"/>
      <c r="N430" s="259"/>
      <c r="O430" s="259"/>
      <c r="P430" s="259"/>
      <c r="Q430" s="259"/>
      <c r="R430" s="259"/>
      <c r="S430" s="259"/>
      <c r="T430" s="26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1" t="s">
        <v>136</v>
      </c>
      <c r="AU430" s="261" t="s">
        <v>83</v>
      </c>
      <c r="AV430" s="13" t="s">
        <v>81</v>
      </c>
      <c r="AW430" s="13" t="s">
        <v>30</v>
      </c>
      <c r="AX430" s="13" t="s">
        <v>73</v>
      </c>
      <c r="AY430" s="261" t="s">
        <v>128</v>
      </c>
    </row>
    <row r="431" s="14" customFormat="1">
      <c r="A431" s="14"/>
      <c r="B431" s="262"/>
      <c r="C431" s="263"/>
      <c r="D431" s="253" t="s">
        <v>136</v>
      </c>
      <c r="E431" s="264" t="s">
        <v>1</v>
      </c>
      <c r="F431" s="265" t="s">
        <v>83</v>
      </c>
      <c r="G431" s="263"/>
      <c r="H431" s="266">
        <v>2</v>
      </c>
      <c r="I431" s="267"/>
      <c r="J431" s="263"/>
      <c r="K431" s="263"/>
      <c r="L431" s="268"/>
      <c r="M431" s="269"/>
      <c r="N431" s="270"/>
      <c r="O431" s="270"/>
      <c r="P431" s="270"/>
      <c r="Q431" s="270"/>
      <c r="R431" s="270"/>
      <c r="S431" s="270"/>
      <c r="T431" s="271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72" t="s">
        <v>136</v>
      </c>
      <c r="AU431" s="272" t="s">
        <v>83</v>
      </c>
      <c r="AV431" s="14" t="s">
        <v>83</v>
      </c>
      <c r="AW431" s="14" t="s">
        <v>30</v>
      </c>
      <c r="AX431" s="14" t="s">
        <v>81</v>
      </c>
      <c r="AY431" s="272" t="s">
        <v>128</v>
      </c>
    </row>
    <row r="432" s="2" customFormat="1" ht="21.75" customHeight="1">
      <c r="A432" s="39"/>
      <c r="B432" s="40"/>
      <c r="C432" s="237" t="s">
        <v>417</v>
      </c>
      <c r="D432" s="237" t="s">
        <v>130</v>
      </c>
      <c r="E432" s="238" t="s">
        <v>477</v>
      </c>
      <c r="F432" s="239" t="s">
        <v>478</v>
      </c>
      <c r="G432" s="240" t="s">
        <v>408</v>
      </c>
      <c r="H432" s="241">
        <v>2</v>
      </c>
      <c r="I432" s="242"/>
      <c r="J432" s="243">
        <f>ROUND(I432*H432,2)</f>
        <v>0</v>
      </c>
      <c r="K432" s="244"/>
      <c r="L432" s="45"/>
      <c r="M432" s="245" t="s">
        <v>1</v>
      </c>
      <c r="N432" s="246" t="s">
        <v>38</v>
      </c>
      <c r="O432" s="92"/>
      <c r="P432" s="247">
        <f>O432*H432</f>
        <v>0</v>
      </c>
      <c r="Q432" s="247">
        <v>0.0038</v>
      </c>
      <c r="R432" s="247">
        <f>Q432*H432</f>
        <v>0.0076</v>
      </c>
      <c r="S432" s="247">
        <v>0</v>
      </c>
      <c r="T432" s="248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9" t="s">
        <v>134</v>
      </c>
      <c r="AT432" s="249" t="s">
        <v>130</v>
      </c>
      <c r="AU432" s="249" t="s">
        <v>83</v>
      </c>
      <c r="AY432" s="18" t="s">
        <v>128</v>
      </c>
      <c r="BE432" s="250">
        <f>IF(N432="základní",J432,0)</f>
        <v>0</v>
      </c>
      <c r="BF432" s="250">
        <f>IF(N432="snížená",J432,0)</f>
        <v>0</v>
      </c>
      <c r="BG432" s="250">
        <f>IF(N432="zákl. přenesená",J432,0)</f>
        <v>0</v>
      </c>
      <c r="BH432" s="250">
        <f>IF(N432="sníž. přenesená",J432,0)</f>
        <v>0</v>
      </c>
      <c r="BI432" s="250">
        <f>IF(N432="nulová",J432,0)</f>
        <v>0</v>
      </c>
      <c r="BJ432" s="18" t="s">
        <v>81</v>
      </c>
      <c r="BK432" s="250">
        <f>ROUND(I432*H432,2)</f>
        <v>0</v>
      </c>
      <c r="BL432" s="18" t="s">
        <v>134</v>
      </c>
      <c r="BM432" s="249" t="s">
        <v>787</v>
      </c>
    </row>
    <row r="433" s="13" customFormat="1">
      <c r="A433" s="13"/>
      <c r="B433" s="251"/>
      <c r="C433" s="252"/>
      <c r="D433" s="253" t="s">
        <v>136</v>
      </c>
      <c r="E433" s="254" t="s">
        <v>1</v>
      </c>
      <c r="F433" s="255" t="s">
        <v>414</v>
      </c>
      <c r="G433" s="252"/>
      <c r="H433" s="254" t="s">
        <v>1</v>
      </c>
      <c r="I433" s="256"/>
      <c r="J433" s="252"/>
      <c r="K433" s="252"/>
      <c r="L433" s="257"/>
      <c r="M433" s="258"/>
      <c r="N433" s="259"/>
      <c r="O433" s="259"/>
      <c r="P433" s="259"/>
      <c r="Q433" s="259"/>
      <c r="R433" s="259"/>
      <c r="S433" s="259"/>
      <c r="T433" s="26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1" t="s">
        <v>136</v>
      </c>
      <c r="AU433" s="261" t="s">
        <v>83</v>
      </c>
      <c r="AV433" s="13" t="s">
        <v>81</v>
      </c>
      <c r="AW433" s="13" t="s">
        <v>30</v>
      </c>
      <c r="AX433" s="13" t="s">
        <v>73</v>
      </c>
      <c r="AY433" s="261" t="s">
        <v>128</v>
      </c>
    </row>
    <row r="434" s="13" customFormat="1">
      <c r="A434" s="13"/>
      <c r="B434" s="251"/>
      <c r="C434" s="252"/>
      <c r="D434" s="253" t="s">
        <v>136</v>
      </c>
      <c r="E434" s="254" t="s">
        <v>1</v>
      </c>
      <c r="F434" s="255" t="s">
        <v>768</v>
      </c>
      <c r="G434" s="252"/>
      <c r="H434" s="254" t="s">
        <v>1</v>
      </c>
      <c r="I434" s="256"/>
      <c r="J434" s="252"/>
      <c r="K434" s="252"/>
      <c r="L434" s="257"/>
      <c r="M434" s="258"/>
      <c r="N434" s="259"/>
      <c r="O434" s="259"/>
      <c r="P434" s="259"/>
      <c r="Q434" s="259"/>
      <c r="R434" s="259"/>
      <c r="S434" s="259"/>
      <c r="T434" s="26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1" t="s">
        <v>136</v>
      </c>
      <c r="AU434" s="261" t="s">
        <v>83</v>
      </c>
      <c r="AV434" s="13" t="s">
        <v>81</v>
      </c>
      <c r="AW434" s="13" t="s">
        <v>30</v>
      </c>
      <c r="AX434" s="13" t="s">
        <v>73</v>
      </c>
      <c r="AY434" s="261" t="s">
        <v>128</v>
      </c>
    </row>
    <row r="435" s="13" customFormat="1">
      <c r="A435" s="13"/>
      <c r="B435" s="251"/>
      <c r="C435" s="252"/>
      <c r="D435" s="253" t="s">
        <v>136</v>
      </c>
      <c r="E435" s="254" t="s">
        <v>1</v>
      </c>
      <c r="F435" s="255" t="s">
        <v>471</v>
      </c>
      <c r="G435" s="252"/>
      <c r="H435" s="254" t="s">
        <v>1</v>
      </c>
      <c r="I435" s="256"/>
      <c r="J435" s="252"/>
      <c r="K435" s="252"/>
      <c r="L435" s="257"/>
      <c r="M435" s="258"/>
      <c r="N435" s="259"/>
      <c r="O435" s="259"/>
      <c r="P435" s="259"/>
      <c r="Q435" s="259"/>
      <c r="R435" s="259"/>
      <c r="S435" s="259"/>
      <c r="T435" s="26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61" t="s">
        <v>136</v>
      </c>
      <c r="AU435" s="261" t="s">
        <v>83</v>
      </c>
      <c r="AV435" s="13" t="s">
        <v>81</v>
      </c>
      <c r="AW435" s="13" t="s">
        <v>30</v>
      </c>
      <c r="AX435" s="13" t="s">
        <v>73</v>
      </c>
      <c r="AY435" s="261" t="s">
        <v>128</v>
      </c>
    </row>
    <row r="436" s="14" customFormat="1">
      <c r="A436" s="14"/>
      <c r="B436" s="262"/>
      <c r="C436" s="263"/>
      <c r="D436" s="253" t="s">
        <v>136</v>
      </c>
      <c r="E436" s="264" t="s">
        <v>1</v>
      </c>
      <c r="F436" s="265" t="s">
        <v>81</v>
      </c>
      <c r="G436" s="263"/>
      <c r="H436" s="266">
        <v>1</v>
      </c>
      <c r="I436" s="267"/>
      <c r="J436" s="263"/>
      <c r="K436" s="263"/>
      <c r="L436" s="268"/>
      <c r="M436" s="269"/>
      <c r="N436" s="270"/>
      <c r="O436" s="270"/>
      <c r="P436" s="270"/>
      <c r="Q436" s="270"/>
      <c r="R436" s="270"/>
      <c r="S436" s="270"/>
      <c r="T436" s="271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72" t="s">
        <v>136</v>
      </c>
      <c r="AU436" s="272" t="s">
        <v>83</v>
      </c>
      <c r="AV436" s="14" t="s">
        <v>83</v>
      </c>
      <c r="AW436" s="14" t="s">
        <v>30</v>
      </c>
      <c r="AX436" s="14" t="s">
        <v>73</v>
      </c>
      <c r="AY436" s="272" t="s">
        <v>128</v>
      </c>
    </row>
    <row r="437" s="13" customFormat="1">
      <c r="A437" s="13"/>
      <c r="B437" s="251"/>
      <c r="C437" s="252"/>
      <c r="D437" s="253" t="s">
        <v>136</v>
      </c>
      <c r="E437" s="254" t="s">
        <v>1</v>
      </c>
      <c r="F437" s="255" t="s">
        <v>480</v>
      </c>
      <c r="G437" s="252"/>
      <c r="H437" s="254" t="s">
        <v>1</v>
      </c>
      <c r="I437" s="256"/>
      <c r="J437" s="252"/>
      <c r="K437" s="252"/>
      <c r="L437" s="257"/>
      <c r="M437" s="258"/>
      <c r="N437" s="259"/>
      <c r="O437" s="259"/>
      <c r="P437" s="259"/>
      <c r="Q437" s="259"/>
      <c r="R437" s="259"/>
      <c r="S437" s="259"/>
      <c r="T437" s="26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1" t="s">
        <v>136</v>
      </c>
      <c r="AU437" s="261" t="s">
        <v>83</v>
      </c>
      <c r="AV437" s="13" t="s">
        <v>81</v>
      </c>
      <c r="AW437" s="13" t="s">
        <v>30</v>
      </c>
      <c r="AX437" s="13" t="s">
        <v>73</v>
      </c>
      <c r="AY437" s="261" t="s">
        <v>128</v>
      </c>
    </row>
    <row r="438" s="14" customFormat="1">
      <c r="A438" s="14"/>
      <c r="B438" s="262"/>
      <c r="C438" s="263"/>
      <c r="D438" s="253" t="s">
        <v>136</v>
      </c>
      <c r="E438" s="264" t="s">
        <v>1</v>
      </c>
      <c r="F438" s="265" t="s">
        <v>81</v>
      </c>
      <c r="G438" s="263"/>
      <c r="H438" s="266">
        <v>1</v>
      </c>
      <c r="I438" s="267"/>
      <c r="J438" s="263"/>
      <c r="K438" s="263"/>
      <c r="L438" s="268"/>
      <c r="M438" s="269"/>
      <c r="N438" s="270"/>
      <c r="O438" s="270"/>
      <c r="P438" s="270"/>
      <c r="Q438" s="270"/>
      <c r="R438" s="270"/>
      <c r="S438" s="270"/>
      <c r="T438" s="27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72" t="s">
        <v>136</v>
      </c>
      <c r="AU438" s="272" t="s">
        <v>83</v>
      </c>
      <c r="AV438" s="14" t="s">
        <v>83</v>
      </c>
      <c r="AW438" s="14" t="s">
        <v>30</v>
      </c>
      <c r="AX438" s="14" t="s">
        <v>73</v>
      </c>
      <c r="AY438" s="272" t="s">
        <v>128</v>
      </c>
    </row>
    <row r="439" s="15" customFormat="1">
      <c r="A439" s="15"/>
      <c r="B439" s="273"/>
      <c r="C439" s="274"/>
      <c r="D439" s="253" t="s">
        <v>136</v>
      </c>
      <c r="E439" s="275" t="s">
        <v>1</v>
      </c>
      <c r="F439" s="276" t="s">
        <v>176</v>
      </c>
      <c r="G439" s="274"/>
      <c r="H439" s="277">
        <v>2</v>
      </c>
      <c r="I439" s="278"/>
      <c r="J439" s="274"/>
      <c r="K439" s="274"/>
      <c r="L439" s="279"/>
      <c r="M439" s="280"/>
      <c r="N439" s="281"/>
      <c r="O439" s="281"/>
      <c r="P439" s="281"/>
      <c r="Q439" s="281"/>
      <c r="R439" s="281"/>
      <c r="S439" s="281"/>
      <c r="T439" s="282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83" t="s">
        <v>136</v>
      </c>
      <c r="AU439" s="283" t="s">
        <v>83</v>
      </c>
      <c r="AV439" s="15" t="s">
        <v>134</v>
      </c>
      <c r="AW439" s="15" t="s">
        <v>30</v>
      </c>
      <c r="AX439" s="15" t="s">
        <v>81</v>
      </c>
      <c r="AY439" s="283" t="s">
        <v>128</v>
      </c>
    </row>
    <row r="440" s="2" customFormat="1" ht="21.75" customHeight="1">
      <c r="A440" s="39"/>
      <c r="B440" s="40"/>
      <c r="C440" s="295" t="s">
        <v>427</v>
      </c>
      <c r="D440" s="295" t="s">
        <v>219</v>
      </c>
      <c r="E440" s="296" t="s">
        <v>788</v>
      </c>
      <c r="F440" s="297" t="s">
        <v>789</v>
      </c>
      <c r="G440" s="298" t="s">
        <v>408</v>
      </c>
      <c r="H440" s="299">
        <v>1</v>
      </c>
      <c r="I440" s="300"/>
      <c r="J440" s="301">
        <f>ROUND(I440*H440,2)</f>
        <v>0</v>
      </c>
      <c r="K440" s="302"/>
      <c r="L440" s="303"/>
      <c r="M440" s="304" t="s">
        <v>1</v>
      </c>
      <c r="N440" s="305" t="s">
        <v>38</v>
      </c>
      <c r="O440" s="92"/>
      <c r="P440" s="247">
        <f>O440*H440</f>
        <v>0</v>
      </c>
      <c r="Q440" s="247">
        <v>0.027199999999999998</v>
      </c>
      <c r="R440" s="247">
        <f>Q440*H440</f>
        <v>0.027199999999999998</v>
      </c>
      <c r="S440" s="247">
        <v>0</v>
      </c>
      <c r="T440" s="248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9" t="s">
        <v>184</v>
      </c>
      <c r="AT440" s="249" t="s">
        <v>219</v>
      </c>
      <c r="AU440" s="249" t="s">
        <v>83</v>
      </c>
      <c r="AY440" s="18" t="s">
        <v>128</v>
      </c>
      <c r="BE440" s="250">
        <f>IF(N440="základní",J440,0)</f>
        <v>0</v>
      </c>
      <c r="BF440" s="250">
        <f>IF(N440="snížená",J440,0)</f>
        <v>0</v>
      </c>
      <c r="BG440" s="250">
        <f>IF(N440="zákl. přenesená",J440,0)</f>
        <v>0</v>
      </c>
      <c r="BH440" s="250">
        <f>IF(N440="sníž. přenesená",J440,0)</f>
        <v>0</v>
      </c>
      <c r="BI440" s="250">
        <f>IF(N440="nulová",J440,0)</f>
        <v>0</v>
      </c>
      <c r="BJ440" s="18" t="s">
        <v>81</v>
      </c>
      <c r="BK440" s="250">
        <f>ROUND(I440*H440,2)</f>
        <v>0</v>
      </c>
      <c r="BL440" s="18" t="s">
        <v>134</v>
      </c>
      <c r="BM440" s="249" t="s">
        <v>790</v>
      </c>
    </row>
    <row r="441" s="13" customFormat="1">
      <c r="A441" s="13"/>
      <c r="B441" s="251"/>
      <c r="C441" s="252"/>
      <c r="D441" s="253" t="s">
        <v>136</v>
      </c>
      <c r="E441" s="254" t="s">
        <v>1</v>
      </c>
      <c r="F441" s="255" t="s">
        <v>421</v>
      </c>
      <c r="G441" s="252"/>
      <c r="H441" s="254" t="s">
        <v>1</v>
      </c>
      <c r="I441" s="256"/>
      <c r="J441" s="252"/>
      <c r="K441" s="252"/>
      <c r="L441" s="257"/>
      <c r="M441" s="258"/>
      <c r="N441" s="259"/>
      <c r="O441" s="259"/>
      <c r="P441" s="259"/>
      <c r="Q441" s="259"/>
      <c r="R441" s="259"/>
      <c r="S441" s="259"/>
      <c r="T441" s="26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61" t="s">
        <v>136</v>
      </c>
      <c r="AU441" s="261" t="s">
        <v>83</v>
      </c>
      <c r="AV441" s="13" t="s">
        <v>81</v>
      </c>
      <c r="AW441" s="13" t="s">
        <v>30</v>
      </c>
      <c r="AX441" s="13" t="s">
        <v>73</v>
      </c>
      <c r="AY441" s="261" t="s">
        <v>128</v>
      </c>
    </row>
    <row r="442" s="13" customFormat="1">
      <c r="A442" s="13"/>
      <c r="B442" s="251"/>
      <c r="C442" s="252"/>
      <c r="D442" s="253" t="s">
        <v>136</v>
      </c>
      <c r="E442" s="254" t="s">
        <v>1</v>
      </c>
      <c r="F442" s="255" t="s">
        <v>422</v>
      </c>
      <c r="G442" s="252"/>
      <c r="H442" s="254" t="s">
        <v>1</v>
      </c>
      <c r="I442" s="256"/>
      <c r="J442" s="252"/>
      <c r="K442" s="252"/>
      <c r="L442" s="257"/>
      <c r="M442" s="258"/>
      <c r="N442" s="259"/>
      <c r="O442" s="259"/>
      <c r="P442" s="259"/>
      <c r="Q442" s="259"/>
      <c r="R442" s="259"/>
      <c r="S442" s="259"/>
      <c r="T442" s="260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1" t="s">
        <v>136</v>
      </c>
      <c r="AU442" s="261" t="s">
        <v>83</v>
      </c>
      <c r="AV442" s="13" t="s">
        <v>81</v>
      </c>
      <c r="AW442" s="13" t="s">
        <v>30</v>
      </c>
      <c r="AX442" s="13" t="s">
        <v>73</v>
      </c>
      <c r="AY442" s="261" t="s">
        <v>128</v>
      </c>
    </row>
    <row r="443" s="13" customFormat="1">
      <c r="A443" s="13"/>
      <c r="B443" s="251"/>
      <c r="C443" s="252"/>
      <c r="D443" s="253" t="s">
        <v>136</v>
      </c>
      <c r="E443" s="254" t="s">
        <v>1</v>
      </c>
      <c r="F443" s="255" t="s">
        <v>423</v>
      </c>
      <c r="G443" s="252"/>
      <c r="H443" s="254" t="s">
        <v>1</v>
      </c>
      <c r="I443" s="256"/>
      <c r="J443" s="252"/>
      <c r="K443" s="252"/>
      <c r="L443" s="257"/>
      <c r="M443" s="258"/>
      <c r="N443" s="259"/>
      <c r="O443" s="259"/>
      <c r="P443" s="259"/>
      <c r="Q443" s="259"/>
      <c r="R443" s="259"/>
      <c r="S443" s="259"/>
      <c r="T443" s="26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1" t="s">
        <v>136</v>
      </c>
      <c r="AU443" s="261" t="s">
        <v>83</v>
      </c>
      <c r="AV443" s="13" t="s">
        <v>81</v>
      </c>
      <c r="AW443" s="13" t="s">
        <v>30</v>
      </c>
      <c r="AX443" s="13" t="s">
        <v>73</v>
      </c>
      <c r="AY443" s="261" t="s">
        <v>128</v>
      </c>
    </row>
    <row r="444" s="13" customFormat="1">
      <c r="A444" s="13"/>
      <c r="B444" s="251"/>
      <c r="C444" s="252"/>
      <c r="D444" s="253" t="s">
        <v>136</v>
      </c>
      <c r="E444" s="254" t="s">
        <v>1</v>
      </c>
      <c r="F444" s="255" t="s">
        <v>414</v>
      </c>
      <c r="G444" s="252"/>
      <c r="H444" s="254" t="s">
        <v>1</v>
      </c>
      <c r="I444" s="256"/>
      <c r="J444" s="252"/>
      <c r="K444" s="252"/>
      <c r="L444" s="257"/>
      <c r="M444" s="258"/>
      <c r="N444" s="259"/>
      <c r="O444" s="259"/>
      <c r="P444" s="259"/>
      <c r="Q444" s="259"/>
      <c r="R444" s="259"/>
      <c r="S444" s="259"/>
      <c r="T444" s="26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1" t="s">
        <v>136</v>
      </c>
      <c r="AU444" s="261" t="s">
        <v>83</v>
      </c>
      <c r="AV444" s="13" t="s">
        <v>81</v>
      </c>
      <c r="AW444" s="13" t="s">
        <v>30</v>
      </c>
      <c r="AX444" s="13" t="s">
        <v>73</v>
      </c>
      <c r="AY444" s="261" t="s">
        <v>128</v>
      </c>
    </row>
    <row r="445" s="13" customFormat="1">
      <c r="A445" s="13"/>
      <c r="B445" s="251"/>
      <c r="C445" s="252"/>
      <c r="D445" s="253" t="s">
        <v>136</v>
      </c>
      <c r="E445" s="254" t="s">
        <v>1</v>
      </c>
      <c r="F445" s="255" t="s">
        <v>768</v>
      </c>
      <c r="G445" s="252"/>
      <c r="H445" s="254" t="s">
        <v>1</v>
      </c>
      <c r="I445" s="256"/>
      <c r="J445" s="252"/>
      <c r="K445" s="252"/>
      <c r="L445" s="257"/>
      <c r="M445" s="258"/>
      <c r="N445" s="259"/>
      <c r="O445" s="259"/>
      <c r="P445" s="259"/>
      <c r="Q445" s="259"/>
      <c r="R445" s="259"/>
      <c r="S445" s="259"/>
      <c r="T445" s="260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1" t="s">
        <v>136</v>
      </c>
      <c r="AU445" s="261" t="s">
        <v>83</v>
      </c>
      <c r="AV445" s="13" t="s">
        <v>81</v>
      </c>
      <c r="AW445" s="13" t="s">
        <v>30</v>
      </c>
      <c r="AX445" s="13" t="s">
        <v>73</v>
      </c>
      <c r="AY445" s="261" t="s">
        <v>128</v>
      </c>
    </row>
    <row r="446" s="13" customFormat="1">
      <c r="A446" s="13"/>
      <c r="B446" s="251"/>
      <c r="C446" s="252"/>
      <c r="D446" s="253" t="s">
        <v>136</v>
      </c>
      <c r="E446" s="254" t="s">
        <v>1</v>
      </c>
      <c r="F446" s="255" t="s">
        <v>471</v>
      </c>
      <c r="G446" s="252"/>
      <c r="H446" s="254" t="s">
        <v>1</v>
      </c>
      <c r="I446" s="256"/>
      <c r="J446" s="252"/>
      <c r="K446" s="252"/>
      <c r="L446" s="257"/>
      <c r="M446" s="258"/>
      <c r="N446" s="259"/>
      <c r="O446" s="259"/>
      <c r="P446" s="259"/>
      <c r="Q446" s="259"/>
      <c r="R446" s="259"/>
      <c r="S446" s="259"/>
      <c r="T446" s="26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1" t="s">
        <v>136</v>
      </c>
      <c r="AU446" s="261" t="s">
        <v>83</v>
      </c>
      <c r="AV446" s="13" t="s">
        <v>81</v>
      </c>
      <c r="AW446" s="13" t="s">
        <v>30</v>
      </c>
      <c r="AX446" s="13" t="s">
        <v>73</v>
      </c>
      <c r="AY446" s="261" t="s">
        <v>128</v>
      </c>
    </row>
    <row r="447" s="14" customFormat="1">
      <c r="A447" s="14"/>
      <c r="B447" s="262"/>
      <c r="C447" s="263"/>
      <c r="D447" s="253" t="s">
        <v>136</v>
      </c>
      <c r="E447" s="264" t="s">
        <v>1</v>
      </c>
      <c r="F447" s="265" t="s">
        <v>81</v>
      </c>
      <c r="G447" s="263"/>
      <c r="H447" s="266">
        <v>1</v>
      </c>
      <c r="I447" s="267"/>
      <c r="J447" s="263"/>
      <c r="K447" s="263"/>
      <c r="L447" s="268"/>
      <c r="M447" s="269"/>
      <c r="N447" s="270"/>
      <c r="O447" s="270"/>
      <c r="P447" s="270"/>
      <c r="Q447" s="270"/>
      <c r="R447" s="270"/>
      <c r="S447" s="270"/>
      <c r="T447" s="27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72" t="s">
        <v>136</v>
      </c>
      <c r="AU447" s="272" t="s">
        <v>83</v>
      </c>
      <c r="AV447" s="14" t="s">
        <v>83</v>
      </c>
      <c r="AW447" s="14" t="s">
        <v>30</v>
      </c>
      <c r="AX447" s="14" t="s">
        <v>81</v>
      </c>
      <c r="AY447" s="272" t="s">
        <v>128</v>
      </c>
    </row>
    <row r="448" s="2" customFormat="1" ht="21.75" customHeight="1">
      <c r="A448" s="39"/>
      <c r="B448" s="40"/>
      <c r="C448" s="295" t="s">
        <v>433</v>
      </c>
      <c r="D448" s="295" t="s">
        <v>219</v>
      </c>
      <c r="E448" s="296" t="s">
        <v>791</v>
      </c>
      <c r="F448" s="297" t="s">
        <v>792</v>
      </c>
      <c r="G448" s="298" t="s">
        <v>408</v>
      </c>
      <c r="H448" s="299">
        <v>1</v>
      </c>
      <c r="I448" s="300"/>
      <c r="J448" s="301">
        <f>ROUND(I448*H448,2)</f>
        <v>0</v>
      </c>
      <c r="K448" s="302"/>
      <c r="L448" s="303"/>
      <c r="M448" s="304" t="s">
        <v>1</v>
      </c>
      <c r="N448" s="305" t="s">
        <v>38</v>
      </c>
      <c r="O448" s="92"/>
      <c r="P448" s="247">
        <f>O448*H448</f>
        <v>0</v>
      </c>
      <c r="Q448" s="247">
        <v>0.0276</v>
      </c>
      <c r="R448" s="247">
        <f>Q448*H448</f>
        <v>0.0276</v>
      </c>
      <c r="S448" s="247">
        <v>0</v>
      </c>
      <c r="T448" s="248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9" t="s">
        <v>184</v>
      </c>
      <c r="AT448" s="249" t="s">
        <v>219</v>
      </c>
      <c r="AU448" s="249" t="s">
        <v>83</v>
      </c>
      <c r="AY448" s="18" t="s">
        <v>128</v>
      </c>
      <c r="BE448" s="250">
        <f>IF(N448="základní",J448,0)</f>
        <v>0</v>
      </c>
      <c r="BF448" s="250">
        <f>IF(N448="snížená",J448,0)</f>
        <v>0</v>
      </c>
      <c r="BG448" s="250">
        <f>IF(N448="zákl. přenesená",J448,0)</f>
        <v>0</v>
      </c>
      <c r="BH448" s="250">
        <f>IF(N448="sníž. přenesená",J448,0)</f>
        <v>0</v>
      </c>
      <c r="BI448" s="250">
        <f>IF(N448="nulová",J448,0)</f>
        <v>0</v>
      </c>
      <c r="BJ448" s="18" t="s">
        <v>81</v>
      </c>
      <c r="BK448" s="250">
        <f>ROUND(I448*H448,2)</f>
        <v>0</v>
      </c>
      <c r="BL448" s="18" t="s">
        <v>134</v>
      </c>
      <c r="BM448" s="249" t="s">
        <v>793</v>
      </c>
    </row>
    <row r="449" s="13" customFormat="1">
      <c r="A449" s="13"/>
      <c r="B449" s="251"/>
      <c r="C449" s="252"/>
      <c r="D449" s="253" t="s">
        <v>136</v>
      </c>
      <c r="E449" s="254" t="s">
        <v>1</v>
      </c>
      <c r="F449" s="255" t="s">
        <v>421</v>
      </c>
      <c r="G449" s="252"/>
      <c r="H449" s="254" t="s">
        <v>1</v>
      </c>
      <c r="I449" s="256"/>
      <c r="J449" s="252"/>
      <c r="K449" s="252"/>
      <c r="L449" s="257"/>
      <c r="M449" s="258"/>
      <c r="N449" s="259"/>
      <c r="O449" s="259"/>
      <c r="P449" s="259"/>
      <c r="Q449" s="259"/>
      <c r="R449" s="259"/>
      <c r="S449" s="259"/>
      <c r="T449" s="26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1" t="s">
        <v>136</v>
      </c>
      <c r="AU449" s="261" t="s">
        <v>83</v>
      </c>
      <c r="AV449" s="13" t="s">
        <v>81</v>
      </c>
      <c r="AW449" s="13" t="s">
        <v>30</v>
      </c>
      <c r="AX449" s="13" t="s">
        <v>73</v>
      </c>
      <c r="AY449" s="261" t="s">
        <v>128</v>
      </c>
    </row>
    <row r="450" s="13" customFormat="1">
      <c r="A450" s="13"/>
      <c r="B450" s="251"/>
      <c r="C450" s="252"/>
      <c r="D450" s="253" t="s">
        <v>136</v>
      </c>
      <c r="E450" s="254" t="s">
        <v>1</v>
      </c>
      <c r="F450" s="255" t="s">
        <v>422</v>
      </c>
      <c r="G450" s="252"/>
      <c r="H450" s="254" t="s">
        <v>1</v>
      </c>
      <c r="I450" s="256"/>
      <c r="J450" s="252"/>
      <c r="K450" s="252"/>
      <c r="L450" s="257"/>
      <c r="M450" s="258"/>
      <c r="N450" s="259"/>
      <c r="O450" s="259"/>
      <c r="P450" s="259"/>
      <c r="Q450" s="259"/>
      <c r="R450" s="259"/>
      <c r="S450" s="259"/>
      <c r="T450" s="26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61" t="s">
        <v>136</v>
      </c>
      <c r="AU450" s="261" t="s">
        <v>83</v>
      </c>
      <c r="AV450" s="13" t="s">
        <v>81</v>
      </c>
      <c r="AW450" s="13" t="s">
        <v>30</v>
      </c>
      <c r="AX450" s="13" t="s">
        <v>73</v>
      </c>
      <c r="AY450" s="261" t="s">
        <v>128</v>
      </c>
    </row>
    <row r="451" s="13" customFormat="1">
      <c r="A451" s="13"/>
      <c r="B451" s="251"/>
      <c r="C451" s="252"/>
      <c r="D451" s="253" t="s">
        <v>136</v>
      </c>
      <c r="E451" s="254" t="s">
        <v>1</v>
      </c>
      <c r="F451" s="255" t="s">
        <v>423</v>
      </c>
      <c r="G451" s="252"/>
      <c r="H451" s="254" t="s">
        <v>1</v>
      </c>
      <c r="I451" s="256"/>
      <c r="J451" s="252"/>
      <c r="K451" s="252"/>
      <c r="L451" s="257"/>
      <c r="M451" s="258"/>
      <c r="N451" s="259"/>
      <c r="O451" s="259"/>
      <c r="P451" s="259"/>
      <c r="Q451" s="259"/>
      <c r="R451" s="259"/>
      <c r="S451" s="259"/>
      <c r="T451" s="26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61" t="s">
        <v>136</v>
      </c>
      <c r="AU451" s="261" t="s">
        <v>83</v>
      </c>
      <c r="AV451" s="13" t="s">
        <v>81</v>
      </c>
      <c r="AW451" s="13" t="s">
        <v>30</v>
      </c>
      <c r="AX451" s="13" t="s">
        <v>73</v>
      </c>
      <c r="AY451" s="261" t="s">
        <v>128</v>
      </c>
    </row>
    <row r="452" s="13" customFormat="1">
      <c r="A452" s="13"/>
      <c r="B452" s="251"/>
      <c r="C452" s="252"/>
      <c r="D452" s="253" t="s">
        <v>136</v>
      </c>
      <c r="E452" s="254" t="s">
        <v>1</v>
      </c>
      <c r="F452" s="255" t="s">
        <v>414</v>
      </c>
      <c r="G452" s="252"/>
      <c r="H452" s="254" t="s">
        <v>1</v>
      </c>
      <c r="I452" s="256"/>
      <c r="J452" s="252"/>
      <c r="K452" s="252"/>
      <c r="L452" s="257"/>
      <c r="M452" s="258"/>
      <c r="N452" s="259"/>
      <c r="O452" s="259"/>
      <c r="P452" s="259"/>
      <c r="Q452" s="259"/>
      <c r="R452" s="259"/>
      <c r="S452" s="259"/>
      <c r="T452" s="26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1" t="s">
        <v>136</v>
      </c>
      <c r="AU452" s="261" t="s">
        <v>83</v>
      </c>
      <c r="AV452" s="13" t="s">
        <v>81</v>
      </c>
      <c r="AW452" s="13" t="s">
        <v>30</v>
      </c>
      <c r="AX452" s="13" t="s">
        <v>73</v>
      </c>
      <c r="AY452" s="261" t="s">
        <v>128</v>
      </c>
    </row>
    <row r="453" s="13" customFormat="1">
      <c r="A453" s="13"/>
      <c r="B453" s="251"/>
      <c r="C453" s="252"/>
      <c r="D453" s="253" t="s">
        <v>136</v>
      </c>
      <c r="E453" s="254" t="s">
        <v>1</v>
      </c>
      <c r="F453" s="255" t="s">
        <v>768</v>
      </c>
      <c r="G453" s="252"/>
      <c r="H453" s="254" t="s">
        <v>1</v>
      </c>
      <c r="I453" s="256"/>
      <c r="J453" s="252"/>
      <c r="K453" s="252"/>
      <c r="L453" s="257"/>
      <c r="M453" s="258"/>
      <c r="N453" s="259"/>
      <c r="O453" s="259"/>
      <c r="P453" s="259"/>
      <c r="Q453" s="259"/>
      <c r="R453" s="259"/>
      <c r="S453" s="259"/>
      <c r="T453" s="260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61" t="s">
        <v>136</v>
      </c>
      <c r="AU453" s="261" t="s">
        <v>83</v>
      </c>
      <c r="AV453" s="13" t="s">
        <v>81</v>
      </c>
      <c r="AW453" s="13" t="s">
        <v>30</v>
      </c>
      <c r="AX453" s="13" t="s">
        <v>73</v>
      </c>
      <c r="AY453" s="261" t="s">
        <v>128</v>
      </c>
    </row>
    <row r="454" s="13" customFormat="1">
      <c r="A454" s="13"/>
      <c r="B454" s="251"/>
      <c r="C454" s="252"/>
      <c r="D454" s="253" t="s">
        <v>136</v>
      </c>
      <c r="E454" s="254" t="s">
        <v>1</v>
      </c>
      <c r="F454" s="255" t="s">
        <v>480</v>
      </c>
      <c r="G454" s="252"/>
      <c r="H454" s="254" t="s">
        <v>1</v>
      </c>
      <c r="I454" s="256"/>
      <c r="J454" s="252"/>
      <c r="K454" s="252"/>
      <c r="L454" s="257"/>
      <c r="M454" s="258"/>
      <c r="N454" s="259"/>
      <c r="O454" s="259"/>
      <c r="P454" s="259"/>
      <c r="Q454" s="259"/>
      <c r="R454" s="259"/>
      <c r="S454" s="259"/>
      <c r="T454" s="260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1" t="s">
        <v>136</v>
      </c>
      <c r="AU454" s="261" t="s">
        <v>83</v>
      </c>
      <c r="AV454" s="13" t="s">
        <v>81</v>
      </c>
      <c r="AW454" s="13" t="s">
        <v>30</v>
      </c>
      <c r="AX454" s="13" t="s">
        <v>73</v>
      </c>
      <c r="AY454" s="261" t="s">
        <v>128</v>
      </c>
    </row>
    <row r="455" s="14" customFormat="1">
      <c r="A455" s="14"/>
      <c r="B455" s="262"/>
      <c r="C455" s="263"/>
      <c r="D455" s="253" t="s">
        <v>136</v>
      </c>
      <c r="E455" s="264" t="s">
        <v>1</v>
      </c>
      <c r="F455" s="265" t="s">
        <v>81</v>
      </c>
      <c r="G455" s="263"/>
      <c r="H455" s="266">
        <v>1</v>
      </c>
      <c r="I455" s="267"/>
      <c r="J455" s="263"/>
      <c r="K455" s="263"/>
      <c r="L455" s="268"/>
      <c r="M455" s="269"/>
      <c r="N455" s="270"/>
      <c r="O455" s="270"/>
      <c r="P455" s="270"/>
      <c r="Q455" s="270"/>
      <c r="R455" s="270"/>
      <c r="S455" s="270"/>
      <c r="T455" s="27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72" t="s">
        <v>136</v>
      </c>
      <c r="AU455" s="272" t="s">
        <v>83</v>
      </c>
      <c r="AV455" s="14" t="s">
        <v>83</v>
      </c>
      <c r="AW455" s="14" t="s">
        <v>30</v>
      </c>
      <c r="AX455" s="14" t="s">
        <v>81</v>
      </c>
      <c r="AY455" s="272" t="s">
        <v>128</v>
      </c>
    </row>
    <row r="456" s="2" customFormat="1" ht="16.5" customHeight="1">
      <c r="A456" s="39"/>
      <c r="B456" s="40"/>
      <c r="C456" s="237" t="s">
        <v>437</v>
      </c>
      <c r="D456" s="237" t="s">
        <v>130</v>
      </c>
      <c r="E456" s="238" t="s">
        <v>794</v>
      </c>
      <c r="F456" s="239" t="s">
        <v>795</v>
      </c>
      <c r="G456" s="240" t="s">
        <v>408</v>
      </c>
      <c r="H456" s="241">
        <v>3</v>
      </c>
      <c r="I456" s="242"/>
      <c r="J456" s="243">
        <f>ROUND(I456*H456,2)</f>
        <v>0</v>
      </c>
      <c r="K456" s="244"/>
      <c r="L456" s="45"/>
      <c r="M456" s="245" t="s">
        <v>1</v>
      </c>
      <c r="N456" s="246" t="s">
        <v>38</v>
      </c>
      <c r="O456" s="92"/>
      <c r="P456" s="247">
        <f>O456*H456</f>
        <v>0</v>
      </c>
      <c r="Q456" s="247">
        <v>0.0023999999999999998</v>
      </c>
      <c r="R456" s="247">
        <f>Q456*H456</f>
        <v>0.0071999999999999998</v>
      </c>
      <c r="S456" s="247">
        <v>0</v>
      </c>
      <c r="T456" s="248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9" t="s">
        <v>134</v>
      </c>
      <c r="AT456" s="249" t="s">
        <v>130</v>
      </c>
      <c r="AU456" s="249" t="s">
        <v>83</v>
      </c>
      <c r="AY456" s="18" t="s">
        <v>128</v>
      </c>
      <c r="BE456" s="250">
        <f>IF(N456="základní",J456,0)</f>
        <v>0</v>
      </c>
      <c r="BF456" s="250">
        <f>IF(N456="snížená",J456,0)</f>
        <v>0</v>
      </c>
      <c r="BG456" s="250">
        <f>IF(N456="zákl. přenesená",J456,0)</f>
        <v>0</v>
      </c>
      <c r="BH456" s="250">
        <f>IF(N456="sníž. přenesená",J456,0)</f>
        <v>0</v>
      </c>
      <c r="BI456" s="250">
        <f>IF(N456="nulová",J456,0)</f>
        <v>0</v>
      </c>
      <c r="BJ456" s="18" t="s">
        <v>81</v>
      </c>
      <c r="BK456" s="250">
        <f>ROUND(I456*H456,2)</f>
        <v>0</v>
      </c>
      <c r="BL456" s="18" t="s">
        <v>134</v>
      </c>
      <c r="BM456" s="249" t="s">
        <v>796</v>
      </c>
    </row>
    <row r="457" s="13" customFormat="1">
      <c r="A457" s="13"/>
      <c r="B457" s="251"/>
      <c r="C457" s="252"/>
      <c r="D457" s="253" t="s">
        <v>136</v>
      </c>
      <c r="E457" s="254" t="s">
        <v>1</v>
      </c>
      <c r="F457" s="255" t="s">
        <v>421</v>
      </c>
      <c r="G457" s="252"/>
      <c r="H457" s="254" t="s">
        <v>1</v>
      </c>
      <c r="I457" s="256"/>
      <c r="J457" s="252"/>
      <c r="K457" s="252"/>
      <c r="L457" s="257"/>
      <c r="M457" s="258"/>
      <c r="N457" s="259"/>
      <c r="O457" s="259"/>
      <c r="P457" s="259"/>
      <c r="Q457" s="259"/>
      <c r="R457" s="259"/>
      <c r="S457" s="259"/>
      <c r="T457" s="26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61" t="s">
        <v>136</v>
      </c>
      <c r="AU457" s="261" t="s">
        <v>83</v>
      </c>
      <c r="AV457" s="13" t="s">
        <v>81</v>
      </c>
      <c r="AW457" s="13" t="s">
        <v>30</v>
      </c>
      <c r="AX457" s="13" t="s">
        <v>73</v>
      </c>
      <c r="AY457" s="261" t="s">
        <v>128</v>
      </c>
    </row>
    <row r="458" s="13" customFormat="1">
      <c r="A458" s="13"/>
      <c r="B458" s="251"/>
      <c r="C458" s="252"/>
      <c r="D458" s="253" t="s">
        <v>136</v>
      </c>
      <c r="E458" s="254" t="s">
        <v>1</v>
      </c>
      <c r="F458" s="255" t="s">
        <v>489</v>
      </c>
      <c r="G458" s="252"/>
      <c r="H458" s="254" t="s">
        <v>1</v>
      </c>
      <c r="I458" s="256"/>
      <c r="J458" s="252"/>
      <c r="K458" s="252"/>
      <c r="L458" s="257"/>
      <c r="M458" s="258"/>
      <c r="N458" s="259"/>
      <c r="O458" s="259"/>
      <c r="P458" s="259"/>
      <c r="Q458" s="259"/>
      <c r="R458" s="259"/>
      <c r="S458" s="259"/>
      <c r="T458" s="260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1" t="s">
        <v>136</v>
      </c>
      <c r="AU458" s="261" t="s">
        <v>83</v>
      </c>
      <c r="AV458" s="13" t="s">
        <v>81</v>
      </c>
      <c r="AW458" s="13" t="s">
        <v>30</v>
      </c>
      <c r="AX458" s="13" t="s">
        <v>73</v>
      </c>
      <c r="AY458" s="261" t="s">
        <v>128</v>
      </c>
    </row>
    <row r="459" s="13" customFormat="1">
      <c r="A459" s="13"/>
      <c r="B459" s="251"/>
      <c r="C459" s="252"/>
      <c r="D459" s="253" t="s">
        <v>136</v>
      </c>
      <c r="E459" s="254" t="s">
        <v>1</v>
      </c>
      <c r="F459" s="255" t="s">
        <v>797</v>
      </c>
      <c r="G459" s="252"/>
      <c r="H459" s="254" t="s">
        <v>1</v>
      </c>
      <c r="I459" s="256"/>
      <c r="J459" s="252"/>
      <c r="K459" s="252"/>
      <c r="L459" s="257"/>
      <c r="M459" s="258"/>
      <c r="N459" s="259"/>
      <c r="O459" s="259"/>
      <c r="P459" s="259"/>
      <c r="Q459" s="259"/>
      <c r="R459" s="259"/>
      <c r="S459" s="259"/>
      <c r="T459" s="260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61" t="s">
        <v>136</v>
      </c>
      <c r="AU459" s="261" t="s">
        <v>83</v>
      </c>
      <c r="AV459" s="13" t="s">
        <v>81</v>
      </c>
      <c r="AW459" s="13" t="s">
        <v>30</v>
      </c>
      <c r="AX459" s="13" t="s">
        <v>73</v>
      </c>
      <c r="AY459" s="261" t="s">
        <v>128</v>
      </c>
    </row>
    <row r="460" s="13" customFormat="1">
      <c r="A460" s="13"/>
      <c r="B460" s="251"/>
      <c r="C460" s="252"/>
      <c r="D460" s="253" t="s">
        <v>136</v>
      </c>
      <c r="E460" s="254" t="s">
        <v>1</v>
      </c>
      <c r="F460" s="255" t="s">
        <v>491</v>
      </c>
      <c r="G460" s="252"/>
      <c r="H460" s="254" t="s">
        <v>1</v>
      </c>
      <c r="I460" s="256"/>
      <c r="J460" s="252"/>
      <c r="K460" s="252"/>
      <c r="L460" s="257"/>
      <c r="M460" s="258"/>
      <c r="N460" s="259"/>
      <c r="O460" s="259"/>
      <c r="P460" s="259"/>
      <c r="Q460" s="259"/>
      <c r="R460" s="259"/>
      <c r="S460" s="259"/>
      <c r="T460" s="26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1" t="s">
        <v>136</v>
      </c>
      <c r="AU460" s="261" t="s">
        <v>83</v>
      </c>
      <c r="AV460" s="13" t="s">
        <v>81</v>
      </c>
      <c r="AW460" s="13" t="s">
        <v>30</v>
      </c>
      <c r="AX460" s="13" t="s">
        <v>73</v>
      </c>
      <c r="AY460" s="261" t="s">
        <v>128</v>
      </c>
    </row>
    <row r="461" s="13" customFormat="1">
      <c r="A461" s="13"/>
      <c r="B461" s="251"/>
      <c r="C461" s="252"/>
      <c r="D461" s="253" t="s">
        <v>136</v>
      </c>
      <c r="E461" s="254" t="s">
        <v>1</v>
      </c>
      <c r="F461" s="255" t="s">
        <v>492</v>
      </c>
      <c r="G461" s="252"/>
      <c r="H461" s="254" t="s">
        <v>1</v>
      </c>
      <c r="I461" s="256"/>
      <c r="J461" s="252"/>
      <c r="K461" s="252"/>
      <c r="L461" s="257"/>
      <c r="M461" s="258"/>
      <c r="N461" s="259"/>
      <c r="O461" s="259"/>
      <c r="P461" s="259"/>
      <c r="Q461" s="259"/>
      <c r="R461" s="259"/>
      <c r="S461" s="259"/>
      <c r="T461" s="26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61" t="s">
        <v>136</v>
      </c>
      <c r="AU461" s="261" t="s">
        <v>83</v>
      </c>
      <c r="AV461" s="13" t="s">
        <v>81</v>
      </c>
      <c r="AW461" s="13" t="s">
        <v>30</v>
      </c>
      <c r="AX461" s="13" t="s">
        <v>73</v>
      </c>
      <c r="AY461" s="261" t="s">
        <v>128</v>
      </c>
    </row>
    <row r="462" s="13" customFormat="1">
      <c r="A462" s="13"/>
      <c r="B462" s="251"/>
      <c r="C462" s="252"/>
      <c r="D462" s="253" t="s">
        <v>136</v>
      </c>
      <c r="E462" s="254" t="s">
        <v>1</v>
      </c>
      <c r="F462" s="255" t="s">
        <v>493</v>
      </c>
      <c r="G462" s="252"/>
      <c r="H462" s="254" t="s">
        <v>1</v>
      </c>
      <c r="I462" s="256"/>
      <c r="J462" s="252"/>
      <c r="K462" s="252"/>
      <c r="L462" s="257"/>
      <c r="M462" s="258"/>
      <c r="N462" s="259"/>
      <c r="O462" s="259"/>
      <c r="P462" s="259"/>
      <c r="Q462" s="259"/>
      <c r="R462" s="259"/>
      <c r="S462" s="259"/>
      <c r="T462" s="260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61" t="s">
        <v>136</v>
      </c>
      <c r="AU462" s="261" t="s">
        <v>83</v>
      </c>
      <c r="AV462" s="13" t="s">
        <v>81</v>
      </c>
      <c r="AW462" s="13" t="s">
        <v>30</v>
      </c>
      <c r="AX462" s="13" t="s">
        <v>73</v>
      </c>
      <c r="AY462" s="261" t="s">
        <v>128</v>
      </c>
    </row>
    <row r="463" s="13" customFormat="1">
      <c r="A463" s="13"/>
      <c r="B463" s="251"/>
      <c r="C463" s="252"/>
      <c r="D463" s="253" t="s">
        <v>136</v>
      </c>
      <c r="E463" s="254" t="s">
        <v>1</v>
      </c>
      <c r="F463" s="255" t="s">
        <v>494</v>
      </c>
      <c r="G463" s="252"/>
      <c r="H463" s="254" t="s">
        <v>1</v>
      </c>
      <c r="I463" s="256"/>
      <c r="J463" s="252"/>
      <c r="K463" s="252"/>
      <c r="L463" s="257"/>
      <c r="M463" s="258"/>
      <c r="N463" s="259"/>
      <c r="O463" s="259"/>
      <c r="P463" s="259"/>
      <c r="Q463" s="259"/>
      <c r="R463" s="259"/>
      <c r="S463" s="259"/>
      <c r="T463" s="26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61" t="s">
        <v>136</v>
      </c>
      <c r="AU463" s="261" t="s">
        <v>83</v>
      </c>
      <c r="AV463" s="13" t="s">
        <v>81</v>
      </c>
      <c r="AW463" s="13" t="s">
        <v>30</v>
      </c>
      <c r="AX463" s="13" t="s">
        <v>73</v>
      </c>
      <c r="AY463" s="261" t="s">
        <v>128</v>
      </c>
    </row>
    <row r="464" s="13" customFormat="1">
      <c r="A464" s="13"/>
      <c r="B464" s="251"/>
      <c r="C464" s="252"/>
      <c r="D464" s="253" t="s">
        <v>136</v>
      </c>
      <c r="E464" s="254" t="s">
        <v>1</v>
      </c>
      <c r="F464" s="255" t="s">
        <v>491</v>
      </c>
      <c r="G464" s="252"/>
      <c r="H464" s="254" t="s">
        <v>1</v>
      </c>
      <c r="I464" s="256"/>
      <c r="J464" s="252"/>
      <c r="K464" s="252"/>
      <c r="L464" s="257"/>
      <c r="M464" s="258"/>
      <c r="N464" s="259"/>
      <c r="O464" s="259"/>
      <c r="P464" s="259"/>
      <c r="Q464" s="259"/>
      <c r="R464" s="259"/>
      <c r="S464" s="259"/>
      <c r="T464" s="260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1" t="s">
        <v>136</v>
      </c>
      <c r="AU464" s="261" t="s">
        <v>83</v>
      </c>
      <c r="AV464" s="13" t="s">
        <v>81</v>
      </c>
      <c r="AW464" s="13" t="s">
        <v>30</v>
      </c>
      <c r="AX464" s="13" t="s">
        <v>73</v>
      </c>
      <c r="AY464" s="261" t="s">
        <v>128</v>
      </c>
    </row>
    <row r="465" s="13" customFormat="1">
      <c r="A465" s="13"/>
      <c r="B465" s="251"/>
      <c r="C465" s="252"/>
      <c r="D465" s="253" t="s">
        <v>136</v>
      </c>
      <c r="E465" s="254" t="s">
        <v>1</v>
      </c>
      <c r="F465" s="255" t="s">
        <v>495</v>
      </c>
      <c r="G465" s="252"/>
      <c r="H465" s="254" t="s">
        <v>1</v>
      </c>
      <c r="I465" s="256"/>
      <c r="J465" s="252"/>
      <c r="K465" s="252"/>
      <c r="L465" s="257"/>
      <c r="M465" s="258"/>
      <c r="N465" s="259"/>
      <c r="O465" s="259"/>
      <c r="P465" s="259"/>
      <c r="Q465" s="259"/>
      <c r="R465" s="259"/>
      <c r="S465" s="259"/>
      <c r="T465" s="26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61" t="s">
        <v>136</v>
      </c>
      <c r="AU465" s="261" t="s">
        <v>83</v>
      </c>
      <c r="AV465" s="13" t="s">
        <v>81</v>
      </c>
      <c r="AW465" s="13" t="s">
        <v>30</v>
      </c>
      <c r="AX465" s="13" t="s">
        <v>73</v>
      </c>
      <c r="AY465" s="261" t="s">
        <v>128</v>
      </c>
    </row>
    <row r="466" s="13" customFormat="1">
      <c r="A466" s="13"/>
      <c r="B466" s="251"/>
      <c r="C466" s="252"/>
      <c r="D466" s="253" t="s">
        <v>136</v>
      </c>
      <c r="E466" s="254" t="s">
        <v>1</v>
      </c>
      <c r="F466" s="255" t="s">
        <v>798</v>
      </c>
      <c r="G466" s="252"/>
      <c r="H466" s="254" t="s">
        <v>1</v>
      </c>
      <c r="I466" s="256"/>
      <c r="J466" s="252"/>
      <c r="K466" s="252"/>
      <c r="L466" s="257"/>
      <c r="M466" s="258"/>
      <c r="N466" s="259"/>
      <c r="O466" s="259"/>
      <c r="P466" s="259"/>
      <c r="Q466" s="259"/>
      <c r="R466" s="259"/>
      <c r="S466" s="259"/>
      <c r="T466" s="26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61" t="s">
        <v>136</v>
      </c>
      <c r="AU466" s="261" t="s">
        <v>83</v>
      </c>
      <c r="AV466" s="13" t="s">
        <v>81</v>
      </c>
      <c r="AW466" s="13" t="s">
        <v>30</v>
      </c>
      <c r="AX466" s="13" t="s">
        <v>73</v>
      </c>
      <c r="AY466" s="261" t="s">
        <v>128</v>
      </c>
    </row>
    <row r="467" s="13" customFormat="1">
      <c r="A467" s="13"/>
      <c r="B467" s="251"/>
      <c r="C467" s="252"/>
      <c r="D467" s="253" t="s">
        <v>136</v>
      </c>
      <c r="E467" s="254" t="s">
        <v>1</v>
      </c>
      <c r="F467" s="255" t="s">
        <v>414</v>
      </c>
      <c r="G467" s="252"/>
      <c r="H467" s="254" t="s">
        <v>1</v>
      </c>
      <c r="I467" s="256"/>
      <c r="J467" s="252"/>
      <c r="K467" s="252"/>
      <c r="L467" s="257"/>
      <c r="M467" s="258"/>
      <c r="N467" s="259"/>
      <c r="O467" s="259"/>
      <c r="P467" s="259"/>
      <c r="Q467" s="259"/>
      <c r="R467" s="259"/>
      <c r="S467" s="259"/>
      <c r="T467" s="26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61" t="s">
        <v>136</v>
      </c>
      <c r="AU467" s="261" t="s">
        <v>83</v>
      </c>
      <c r="AV467" s="13" t="s">
        <v>81</v>
      </c>
      <c r="AW467" s="13" t="s">
        <v>30</v>
      </c>
      <c r="AX467" s="13" t="s">
        <v>73</v>
      </c>
      <c r="AY467" s="261" t="s">
        <v>128</v>
      </c>
    </row>
    <row r="468" s="13" customFormat="1">
      <c r="A468" s="13"/>
      <c r="B468" s="251"/>
      <c r="C468" s="252"/>
      <c r="D468" s="253" t="s">
        <v>136</v>
      </c>
      <c r="E468" s="254" t="s">
        <v>1</v>
      </c>
      <c r="F468" s="255" t="s">
        <v>768</v>
      </c>
      <c r="G468" s="252"/>
      <c r="H468" s="254" t="s">
        <v>1</v>
      </c>
      <c r="I468" s="256"/>
      <c r="J468" s="252"/>
      <c r="K468" s="252"/>
      <c r="L468" s="257"/>
      <c r="M468" s="258"/>
      <c r="N468" s="259"/>
      <c r="O468" s="259"/>
      <c r="P468" s="259"/>
      <c r="Q468" s="259"/>
      <c r="R468" s="259"/>
      <c r="S468" s="259"/>
      <c r="T468" s="260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1" t="s">
        <v>136</v>
      </c>
      <c r="AU468" s="261" t="s">
        <v>83</v>
      </c>
      <c r="AV468" s="13" t="s">
        <v>81</v>
      </c>
      <c r="AW468" s="13" t="s">
        <v>30</v>
      </c>
      <c r="AX468" s="13" t="s">
        <v>73</v>
      </c>
      <c r="AY468" s="261" t="s">
        <v>128</v>
      </c>
    </row>
    <row r="469" s="13" customFormat="1">
      <c r="A469" s="13"/>
      <c r="B469" s="251"/>
      <c r="C469" s="252"/>
      <c r="D469" s="253" t="s">
        <v>136</v>
      </c>
      <c r="E469" s="254" t="s">
        <v>1</v>
      </c>
      <c r="F469" s="255" t="s">
        <v>574</v>
      </c>
      <c r="G469" s="252"/>
      <c r="H469" s="254" t="s">
        <v>1</v>
      </c>
      <c r="I469" s="256"/>
      <c r="J469" s="252"/>
      <c r="K469" s="252"/>
      <c r="L469" s="257"/>
      <c r="M469" s="258"/>
      <c r="N469" s="259"/>
      <c r="O469" s="259"/>
      <c r="P469" s="259"/>
      <c r="Q469" s="259"/>
      <c r="R469" s="259"/>
      <c r="S469" s="259"/>
      <c r="T469" s="260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1" t="s">
        <v>136</v>
      </c>
      <c r="AU469" s="261" t="s">
        <v>83</v>
      </c>
      <c r="AV469" s="13" t="s">
        <v>81</v>
      </c>
      <c r="AW469" s="13" t="s">
        <v>30</v>
      </c>
      <c r="AX469" s="13" t="s">
        <v>73</v>
      </c>
      <c r="AY469" s="261" t="s">
        <v>128</v>
      </c>
    </row>
    <row r="470" s="14" customFormat="1">
      <c r="A470" s="14"/>
      <c r="B470" s="262"/>
      <c r="C470" s="263"/>
      <c r="D470" s="253" t="s">
        <v>136</v>
      </c>
      <c r="E470" s="264" t="s">
        <v>1</v>
      </c>
      <c r="F470" s="265" t="s">
        <v>143</v>
      </c>
      <c r="G470" s="263"/>
      <c r="H470" s="266">
        <v>3</v>
      </c>
      <c r="I470" s="267"/>
      <c r="J470" s="263"/>
      <c r="K470" s="263"/>
      <c r="L470" s="268"/>
      <c r="M470" s="269"/>
      <c r="N470" s="270"/>
      <c r="O470" s="270"/>
      <c r="P470" s="270"/>
      <c r="Q470" s="270"/>
      <c r="R470" s="270"/>
      <c r="S470" s="270"/>
      <c r="T470" s="271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72" t="s">
        <v>136</v>
      </c>
      <c r="AU470" s="272" t="s">
        <v>83</v>
      </c>
      <c r="AV470" s="14" t="s">
        <v>83</v>
      </c>
      <c r="AW470" s="14" t="s">
        <v>30</v>
      </c>
      <c r="AX470" s="14" t="s">
        <v>81</v>
      </c>
      <c r="AY470" s="272" t="s">
        <v>128</v>
      </c>
    </row>
    <row r="471" s="2" customFormat="1" ht="16.5" customHeight="1">
      <c r="A471" s="39"/>
      <c r="B471" s="40"/>
      <c r="C471" s="237" t="s">
        <v>441</v>
      </c>
      <c r="D471" s="237" t="s">
        <v>130</v>
      </c>
      <c r="E471" s="238" t="s">
        <v>799</v>
      </c>
      <c r="F471" s="239" t="s">
        <v>800</v>
      </c>
      <c r="G471" s="240" t="s">
        <v>408</v>
      </c>
      <c r="H471" s="241">
        <v>3</v>
      </c>
      <c r="I471" s="242"/>
      <c r="J471" s="243">
        <f>ROUND(I471*H471,2)</f>
        <v>0</v>
      </c>
      <c r="K471" s="244"/>
      <c r="L471" s="45"/>
      <c r="M471" s="245" t="s">
        <v>1</v>
      </c>
      <c r="N471" s="246" t="s">
        <v>38</v>
      </c>
      <c r="O471" s="92"/>
      <c r="P471" s="247">
        <f>O471*H471</f>
        <v>0</v>
      </c>
      <c r="Q471" s="247">
        <v>0.0025999999999999999</v>
      </c>
      <c r="R471" s="247">
        <f>Q471*H471</f>
        <v>0.0077999999999999996</v>
      </c>
      <c r="S471" s="247">
        <v>0</v>
      </c>
      <c r="T471" s="248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9" t="s">
        <v>134</v>
      </c>
      <c r="AT471" s="249" t="s">
        <v>130</v>
      </c>
      <c r="AU471" s="249" t="s">
        <v>83</v>
      </c>
      <c r="AY471" s="18" t="s">
        <v>128</v>
      </c>
      <c r="BE471" s="250">
        <f>IF(N471="základní",J471,0)</f>
        <v>0</v>
      </c>
      <c r="BF471" s="250">
        <f>IF(N471="snížená",J471,0)</f>
        <v>0</v>
      </c>
      <c r="BG471" s="250">
        <f>IF(N471="zákl. přenesená",J471,0)</f>
        <v>0</v>
      </c>
      <c r="BH471" s="250">
        <f>IF(N471="sníž. přenesená",J471,0)</f>
        <v>0</v>
      </c>
      <c r="BI471" s="250">
        <f>IF(N471="nulová",J471,0)</f>
        <v>0</v>
      </c>
      <c r="BJ471" s="18" t="s">
        <v>81</v>
      </c>
      <c r="BK471" s="250">
        <f>ROUND(I471*H471,2)</f>
        <v>0</v>
      </c>
      <c r="BL471" s="18" t="s">
        <v>134</v>
      </c>
      <c r="BM471" s="249" t="s">
        <v>801</v>
      </c>
    </row>
    <row r="472" s="13" customFormat="1">
      <c r="A472" s="13"/>
      <c r="B472" s="251"/>
      <c r="C472" s="252"/>
      <c r="D472" s="253" t="s">
        <v>136</v>
      </c>
      <c r="E472" s="254" t="s">
        <v>1</v>
      </c>
      <c r="F472" s="255" t="s">
        <v>421</v>
      </c>
      <c r="G472" s="252"/>
      <c r="H472" s="254" t="s">
        <v>1</v>
      </c>
      <c r="I472" s="256"/>
      <c r="J472" s="252"/>
      <c r="K472" s="252"/>
      <c r="L472" s="257"/>
      <c r="M472" s="258"/>
      <c r="N472" s="259"/>
      <c r="O472" s="259"/>
      <c r="P472" s="259"/>
      <c r="Q472" s="259"/>
      <c r="R472" s="259"/>
      <c r="S472" s="259"/>
      <c r="T472" s="260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1" t="s">
        <v>136</v>
      </c>
      <c r="AU472" s="261" t="s">
        <v>83</v>
      </c>
      <c r="AV472" s="13" t="s">
        <v>81</v>
      </c>
      <c r="AW472" s="13" t="s">
        <v>30</v>
      </c>
      <c r="AX472" s="13" t="s">
        <v>73</v>
      </c>
      <c r="AY472" s="261" t="s">
        <v>128</v>
      </c>
    </row>
    <row r="473" s="13" customFormat="1">
      <c r="A473" s="13"/>
      <c r="B473" s="251"/>
      <c r="C473" s="252"/>
      <c r="D473" s="253" t="s">
        <v>136</v>
      </c>
      <c r="E473" s="254" t="s">
        <v>1</v>
      </c>
      <c r="F473" s="255" t="s">
        <v>489</v>
      </c>
      <c r="G473" s="252"/>
      <c r="H473" s="254" t="s">
        <v>1</v>
      </c>
      <c r="I473" s="256"/>
      <c r="J473" s="252"/>
      <c r="K473" s="252"/>
      <c r="L473" s="257"/>
      <c r="M473" s="258"/>
      <c r="N473" s="259"/>
      <c r="O473" s="259"/>
      <c r="P473" s="259"/>
      <c r="Q473" s="259"/>
      <c r="R473" s="259"/>
      <c r="S473" s="259"/>
      <c r="T473" s="26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61" t="s">
        <v>136</v>
      </c>
      <c r="AU473" s="261" t="s">
        <v>83</v>
      </c>
      <c r="AV473" s="13" t="s">
        <v>81</v>
      </c>
      <c r="AW473" s="13" t="s">
        <v>30</v>
      </c>
      <c r="AX473" s="13" t="s">
        <v>73</v>
      </c>
      <c r="AY473" s="261" t="s">
        <v>128</v>
      </c>
    </row>
    <row r="474" s="13" customFormat="1">
      <c r="A474" s="13"/>
      <c r="B474" s="251"/>
      <c r="C474" s="252"/>
      <c r="D474" s="253" t="s">
        <v>136</v>
      </c>
      <c r="E474" s="254" t="s">
        <v>1</v>
      </c>
      <c r="F474" s="255" t="s">
        <v>490</v>
      </c>
      <c r="G474" s="252"/>
      <c r="H474" s="254" t="s">
        <v>1</v>
      </c>
      <c r="I474" s="256"/>
      <c r="J474" s="252"/>
      <c r="K474" s="252"/>
      <c r="L474" s="257"/>
      <c r="M474" s="258"/>
      <c r="N474" s="259"/>
      <c r="O474" s="259"/>
      <c r="P474" s="259"/>
      <c r="Q474" s="259"/>
      <c r="R474" s="259"/>
      <c r="S474" s="259"/>
      <c r="T474" s="260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61" t="s">
        <v>136</v>
      </c>
      <c r="AU474" s="261" t="s">
        <v>83</v>
      </c>
      <c r="AV474" s="13" t="s">
        <v>81</v>
      </c>
      <c r="AW474" s="13" t="s">
        <v>30</v>
      </c>
      <c r="AX474" s="13" t="s">
        <v>73</v>
      </c>
      <c r="AY474" s="261" t="s">
        <v>128</v>
      </c>
    </row>
    <row r="475" s="13" customFormat="1">
      <c r="A475" s="13"/>
      <c r="B475" s="251"/>
      <c r="C475" s="252"/>
      <c r="D475" s="253" t="s">
        <v>136</v>
      </c>
      <c r="E475" s="254" t="s">
        <v>1</v>
      </c>
      <c r="F475" s="255" t="s">
        <v>491</v>
      </c>
      <c r="G475" s="252"/>
      <c r="H475" s="254" t="s">
        <v>1</v>
      </c>
      <c r="I475" s="256"/>
      <c r="J475" s="252"/>
      <c r="K475" s="252"/>
      <c r="L475" s="257"/>
      <c r="M475" s="258"/>
      <c r="N475" s="259"/>
      <c r="O475" s="259"/>
      <c r="P475" s="259"/>
      <c r="Q475" s="259"/>
      <c r="R475" s="259"/>
      <c r="S475" s="259"/>
      <c r="T475" s="26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1" t="s">
        <v>136</v>
      </c>
      <c r="AU475" s="261" t="s">
        <v>83</v>
      </c>
      <c r="AV475" s="13" t="s">
        <v>81</v>
      </c>
      <c r="AW475" s="13" t="s">
        <v>30</v>
      </c>
      <c r="AX475" s="13" t="s">
        <v>73</v>
      </c>
      <c r="AY475" s="261" t="s">
        <v>128</v>
      </c>
    </row>
    <row r="476" s="13" customFormat="1">
      <c r="A476" s="13"/>
      <c r="B476" s="251"/>
      <c r="C476" s="252"/>
      <c r="D476" s="253" t="s">
        <v>136</v>
      </c>
      <c r="E476" s="254" t="s">
        <v>1</v>
      </c>
      <c r="F476" s="255" t="s">
        <v>492</v>
      </c>
      <c r="G476" s="252"/>
      <c r="H476" s="254" t="s">
        <v>1</v>
      </c>
      <c r="I476" s="256"/>
      <c r="J476" s="252"/>
      <c r="K476" s="252"/>
      <c r="L476" s="257"/>
      <c r="M476" s="258"/>
      <c r="N476" s="259"/>
      <c r="O476" s="259"/>
      <c r="P476" s="259"/>
      <c r="Q476" s="259"/>
      <c r="R476" s="259"/>
      <c r="S476" s="259"/>
      <c r="T476" s="26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1" t="s">
        <v>136</v>
      </c>
      <c r="AU476" s="261" t="s">
        <v>83</v>
      </c>
      <c r="AV476" s="13" t="s">
        <v>81</v>
      </c>
      <c r="AW476" s="13" t="s">
        <v>30</v>
      </c>
      <c r="AX476" s="13" t="s">
        <v>73</v>
      </c>
      <c r="AY476" s="261" t="s">
        <v>128</v>
      </c>
    </row>
    <row r="477" s="13" customFormat="1">
      <c r="A477" s="13"/>
      <c r="B477" s="251"/>
      <c r="C477" s="252"/>
      <c r="D477" s="253" t="s">
        <v>136</v>
      </c>
      <c r="E477" s="254" t="s">
        <v>1</v>
      </c>
      <c r="F477" s="255" t="s">
        <v>493</v>
      </c>
      <c r="G477" s="252"/>
      <c r="H477" s="254" t="s">
        <v>1</v>
      </c>
      <c r="I477" s="256"/>
      <c r="J477" s="252"/>
      <c r="K477" s="252"/>
      <c r="L477" s="257"/>
      <c r="M477" s="258"/>
      <c r="N477" s="259"/>
      <c r="O477" s="259"/>
      <c r="P477" s="259"/>
      <c r="Q477" s="259"/>
      <c r="R477" s="259"/>
      <c r="S477" s="259"/>
      <c r="T477" s="260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61" t="s">
        <v>136</v>
      </c>
      <c r="AU477" s="261" t="s">
        <v>83</v>
      </c>
      <c r="AV477" s="13" t="s">
        <v>81</v>
      </c>
      <c r="AW477" s="13" t="s">
        <v>30</v>
      </c>
      <c r="AX477" s="13" t="s">
        <v>73</v>
      </c>
      <c r="AY477" s="261" t="s">
        <v>128</v>
      </c>
    </row>
    <row r="478" s="13" customFormat="1">
      <c r="A478" s="13"/>
      <c r="B478" s="251"/>
      <c r="C478" s="252"/>
      <c r="D478" s="253" t="s">
        <v>136</v>
      </c>
      <c r="E478" s="254" t="s">
        <v>1</v>
      </c>
      <c r="F478" s="255" t="s">
        <v>494</v>
      </c>
      <c r="G478" s="252"/>
      <c r="H478" s="254" t="s">
        <v>1</v>
      </c>
      <c r="I478" s="256"/>
      <c r="J478" s="252"/>
      <c r="K478" s="252"/>
      <c r="L478" s="257"/>
      <c r="M478" s="258"/>
      <c r="N478" s="259"/>
      <c r="O478" s="259"/>
      <c r="P478" s="259"/>
      <c r="Q478" s="259"/>
      <c r="R478" s="259"/>
      <c r="S478" s="259"/>
      <c r="T478" s="260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61" t="s">
        <v>136</v>
      </c>
      <c r="AU478" s="261" t="s">
        <v>83</v>
      </c>
      <c r="AV478" s="13" t="s">
        <v>81</v>
      </c>
      <c r="AW478" s="13" t="s">
        <v>30</v>
      </c>
      <c r="AX478" s="13" t="s">
        <v>73</v>
      </c>
      <c r="AY478" s="261" t="s">
        <v>128</v>
      </c>
    </row>
    <row r="479" s="13" customFormat="1">
      <c r="A479" s="13"/>
      <c r="B479" s="251"/>
      <c r="C479" s="252"/>
      <c r="D479" s="253" t="s">
        <v>136</v>
      </c>
      <c r="E479" s="254" t="s">
        <v>1</v>
      </c>
      <c r="F479" s="255" t="s">
        <v>491</v>
      </c>
      <c r="G479" s="252"/>
      <c r="H479" s="254" t="s">
        <v>1</v>
      </c>
      <c r="I479" s="256"/>
      <c r="J479" s="252"/>
      <c r="K479" s="252"/>
      <c r="L479" s="257"/>
      <c r="M479" s="258"/>
      <c r="N479" s="259"/>
      <c r="O479" s="259"/>
      <c r="P479" s="259"/>
      <c r="Q479" s="259"/>
      <c r="R479" s="259"/>
      <c r="S479" s="259"/>
      <c r="T479" s="260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1" t="s">
        <v>136</v>
      </c>
      <c r="AU479" s="261" t="s">
        <v>83</v>
      </c>
      <c r="AV479" s="13" t="s">
        <v>81</v>
      </c>
      <c r="AW479" s="13" t="s">
        <v>30</v>
      </c>
      <c r="AX479" s="13" t="s">
        <v>73</v>
      </c>
      <c r="AY479" s="261" t="s">
        <v>128</v>
      </c>
    </row>
    <row r="480" s="13" customFormat="1">
      <c r="A480" s="13"/>
      <c r="B480" s="251"/>
      <c r="C480" s="252"/>
      <c r="D480" s="253" t="s">
        <v>136</v>
      </c>
      <c r="E480" s="254" t="s">
        <v>1</v>
      </c>
      <c r="F480" s="255" t="s">
        <v>495</v>
      </c>
      <c r="G480" s="252"/>
      <c r="H480" s="254" t="s">
        <v>1</v>
      </c>
      <c r="I480" s="256"/>
      <c r="J480" s="252"/>
      <c r="K480" s="252"/>
      <c r="L480" s="257"/>
      <c r="M480" s="258"/>
      <c r="N480" s="259"/>
      <c r="O480" s="259"/>
      <c r="P480" s="259"/>
      <c r="Q480" s="259"/>
      <c r="R480" s="259"/>
      <c r="S480" s="259"/>
      <c r="T480" s="260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1" t="s">
        <v>136</v>
      </c>
      <c r="AU480" s="261" t="s">
        <v>83</v>
      </c>
      <c r="AV480" s="13" t="s">
        <v>81</v>
      </c>
      <c r="AW480" s="13" t="s">
        <v>30</v>
      </c>
      <c r="AX480" s="13" t="s">
        <v>73</v>
      </c>
      <c r="AY480" s="261" t="s">
        <v>128</v>
      </c>
    </row>
    <row r="481" s="13" customFormat="1">
      <c r="A481" s="13"/>
      <c r="B481" s="251"/>
      <c r="C481" s="252"/>
      <c r="D481" s="253" t="s">
        <v>136</v>
      </c>
      <c r="E481" s="254" t="s">
        <v>1</v>
      </c>
      <c r="F481" s="255" t="s">
        <v>802</v>
      </c>
      <c r="G481" s="252"/>
      <c r="H481" s="254" t="s">
        <v>1</v>
      </c>
      <c r="I481" s="256"/>
      <c r="J481" s="252"/>
      <c r="K481" s="252"/>
      <c r="L481" s="257"/>
      <c r="M481" s="258"/>
      <c r="N481" s="259"/>
      <c r="O481" s="259"/>
      <c r="P481" s="259"/>
      <c r="Q481" s="259"/>
      <c r="R481" s="259"/>
      <c r="S481" s="259"/>
      <c r="T481" s="260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61" t="s">
        <v>136</v>
      </c>
      <c r="AU481" s="261" t="s">
        <v>83</v>
      </c>
      <c r="AV481" s="13" t="s">
        <v>81</v>
      </c>
      <c r="AW481" s="13" t="s">
        <v>30</v>
      </c>
      <c r="AX481" s="13" t="s">
        <v>73</v>
      </c>
      <c r="AY481" s="261" t="s">
        <v>128</v>
      </c>
    </row>
    <row r="482" s="13" customFormat="1">
      <c r="A482" s="13"/>
      <c r="B482" s="251"/>
      <c r="C482" s="252"/>
      <c r="D482" s="253" t="s">
        <v>136</v>
      </c>
      <c r="E482" s="254" t="s">
        <v>1</v>
      </c>
      <c r="F482" s="255" t="s">
        <v>414</v>
      </c>
      <c r="G482" s="252"/>
      <c r="H482" s="254" t="s">
        <v>1</v>
      </c>
      <c r="I482" s="256"/>
      <c r="J482" s="252"/>
      <c r="K482" s="252"/>
      <c r="L482" s="257"/>
      <c r="M482" s="258"/>
      <c r="N482" s="259"/>
      <c r="O482" s="259"/>
      <c r="P482" s="259"/>
      <c r="Q482" s="259"/>
      <c r="R482" s="259"/>
      <c r="S482" s="259"/>
      <c r="T482" s="260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61" t="s">
        <v>136</v>
      </c>
      <c r="AU482" s="261" t="s">
        <v>83</v>
      </c>
      <c r="AV482" s="13" t="s">
        <v>81</v>
      </c>
      <c r="AW482" s="13" t="s">
        <v>30</v>
      </c>
      <c r="AX482" s="13" t="s">
        <v>73</v>
      </c>
      <c r="AY482" s="261" t="s">
        <v>128</v>
      </c>
    </row>
    <row r="483" s="13" customFormat="1">
      <c r="A483" s="13"/>
      <c r="B483" s="251"/>
      <c r="C483" s="252"/>
      <c r="D483" s="253" t="s">
        <v>136</v>
      </c>
      <c r="E483" s="254" t="s">
        <v>1</v>
      </c>
      <c r="F483" s="255" t="s">
        <v>768</v>
      </c>
      <c r="G483" s="252"/>
      <c r="H483" s="254" t="s">
        <v>1</v>
      </c>
      <c r="I483" s="256"/>
      <c r="J483" s="252"/>
      <c r="K483" s="252"/>
      <c r="L483" s="257"/>
      <c r="M483" s="258"/>
      <c r="N483" s="259"/>
      <c r="O483" s="259"/>
      <c r="P483" s="259"/>
      <c r="Q483" s="259"/>
      <c r="R483" s="259"/>
      <c r="S483" s="259"/>
      <c r="T483" s="26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61" t="s">
        <v>136</v>
      </c>
      <c r="AU483" s="261" t="s">
        <v>83</v>
      </c>
      <c r="AV483" s="13" t="s">
        <v>81</v>
      </c>
      <c r="AW483" s="13" t="s">
        <v>30</v>
      </c>
      <c r="AX483" s="13" t="s">
        <v>73</v>
      </c>
      <c r="AY483" s="261" t="s">
        <v>128</v>
      </c>
    </row>
    <row r="484" s="13" customFormat="1">
      <c r="A484" s="13"/>
      <c r="B484" s="251"/>
      <c r="C484" s="252"/>
      <c r="D484" s="253" t="s">
        <v>136</v>
      </c>
      <c r="E484" s="254" t="s">
        <v>1</v>
      </c>
      <c r="F484" s="255" t="s">
        <v>497</v>
      </c>
      <c r="G484" s="252"/>
      <c r="H484" s="254" t="s">
        <v>1</v>
      </c>
      <c r="I484" s="256"/>
      <c r="J484" s="252"/>
      <c r="K484" s="252"/>
      <c r="L484" s="257"/>
      <c r="M484" s="258"/>
      <c r="N484" s="259"/>
      <c r="O484" s="259"/>
      <c r="P484" s="259"/>
      <c r="Q484" s="259"/>
      <c r="R484" s="259"/>
      <c r="S484" s="259"/>
      <c r="T484" s="260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61" t="s">
        <v>136</v>
      </c>
      <c r="AU484" s="261" t="s">
        <v>83</v>
      </c>
      <c r="AV484" s="13" t="s">
        <v>81</v>
      </c>
      <c r="AW484" s="13" t="s">
        <v>30</v>
      </c>
      <c r="AX484" s="13" t="s">
        <v>73</v>
      </c>
      <c r="AY484" s="261" t="s">
        <v>128</v>
      </c>
    </row>
    <row r="485" s="14" customFormat="1">
      <c r="A485" s="14"/>
      <c r="B485" s="262"/>
      <c r="C485" s="263"/>
      <c r="D485" s="253" t="s">
        <v>136</v>
      </c>
      <c r="E485" s="264" t="s">
        <v>1</v>
      </c>
      <c r="F485" s="265" t="s">
        <v>143</v>
      </c>
      <c r="G485" s="263"/>
      <c r="H485" s="266">
        <v>3</v>
      </c>
      <c r="I485" s="267"/>
      <c r="J485" s="263"/>
      <c r="K485" s="263"/>
      <c r="L485" s="268"/>
      <c r="M485" s="269"/>
      <c r="N485" s="270"/>
      <c r="O485" s="270"/>
      <c r="P485" s="270"/>
      <c r="Q485" s="270"/>
      <c r="R485" s="270"/>
      <c r="S485" s="270"/>
      <c r="T485" s="271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72" t="s">
        <v>136</v>
      </c>
      <c r="AU485" s="272" t="s">
        <v>83</v>
      </c>
      <c r="AV485" s="14" t="s">
        <v>83</v>
      </c>
      <c r="AW485" s="14" t="s">
        <v>30</v>
      </c>
      <c r="AX485" s="14" t="s">
        <v>81</v>
      </c>
      <c r="AY485" s="272" t="s">
        <v>128</v>
      </c>
    </row>
    <row r="486" s="2" customFormat="1" ht="16.5" customHeight="1">
      <c r="A486" s="39"/>
      <c r="B486" s="40"/>
      <c r="C486" s="237" t="s">
        <v>448</v>
      </c>
      <c r="D486" s="237" t="s">
        <v>130</v>
      </c>
      <c r="E486" s="238" t="s">
        <v>499</v>
      </c>
      <c r="F486" s="239" t="s">
        <v>500</v>
      </c>
      <c r="G486" s="240" t="s">
        <v>408</v>
      </c>
      <c r="H486" s="241">
        <v>4</v>
      </c>
      <c r="I486" s="242"/>
      <c r="J486" s="243">
        <f>ROUND(I486*H486,2)</f>
        <v>0</v>
      </c>
      <c r="K486" s="244"/>
      <c r="L486" s="45"/>
      <c r="M486" s="245" t="s">
        <v>1</v>
      </c>
      <c r="N486" s="246" t="s">
        <v>38</v>
      </c>
      <c r="O486" s="92"/>
      <c r="P486" s="247">
        <f>O486*H486</f>
        <v>0</v>
      </c>
      <c r="Q486" s="247">
        <v>0.0033999999999999998</v>
      </c>
      <c r="R486" s="247">
        <f>Q486*H486</f>
        <v>0.013599999999999999</v>
      </c>
      <c r="S486" s="247">
        <v>0</v>
      </c>
      <c r="T486" s="248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49" t="s">
        <v>134</v>
      </c>
      <c r="AT486" s="249" t="s">
        <v>130</v>
      </c>
      <c r="AU486" s="249" t="s">
        <v>83</v>
      </c>
      <c r="AY486" s="18" t="s">
        <v>128</v>
      </c>
      <c r="BE486" s="250">
        <f>IF(N486="základní",J486,0)</f>
        <v>0</v>
      </c>
      <c r="BF486" s="250">
        <f>IF(N486="snížená",J486,0)</f>
        <v>0</v>
      </c>
      <c r="BG486" s="250">
        <f>IF(N486="zákl. přenesená",J486,0)</f>
        <v>0</v>
      </c>
      <c r="BH486" s="250">
        <f>IF(N486="sníž. přenesená",J486,0)</f>
        <v>0</v>
      </c>
      <c r="BI486" s="250">
        <f>IF(N486="nulová",J486,0)</f>
        <v>0</v>
      </c>
      <c r="BJ486" s="18" t="s">
        <v>81</v>
      </c>
      <c r="BK486" s="250">
        <f>ROUND(I486*H486,2)</f>
        <v>0</v>
      </c>
      <c r="BL486" s="18" t="s">
        <v>134</v>
      </c>
      <c r="BM486" s="249" t="s">
        <v>803</v>
      </c>
    </row>
    <row r="487" s="13" customFormat="1">
      <c r="A487" s="13"/>
      <c r="B487" s="251"/>
      <c r="C487" s="252"/>
      <c r="D487" s="253" t="s">
        <v>136</v>
      </c>
      <c r="E487" s="254" t="s">
        <v>1</v>
      </c>
      <c r="F487" s="255" t="s">
        <v>421</v>
      </c>
      <c r="G487" s="252"/>
      <c r="H487" s="254" t="s">
        <v>1</v>
      </c>
      <c r="I487" s="256"/>
      <c r="J487" s="252"/>
      <c r="K487" s="252"/>
      <c r="L487" s="257"/>
      <c r="M487" s="258"/>
      <c r="N487" s="259"/>
      <c r="O487" s="259"/>
      <c r="P487" s="259"/>
      <c r="Q487" s="259"/>
      <c r="R487" s="259"/>
      <c r="S487" s="259"/>
      <c r="T487" s="26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1" t="s">
        <v>136</v>
      </c>
      <c r="AU487" s="261" t="s">
        <v>83</v>
      </c>
      <c r="AV487" s="13" t="s">
        <v>81</v>
      </c>
      <c r="AW487" s="13" t="s">
        <v>30</v>
      </c>
      <c r="AX487" s="13" t="s">
        <v>73</v>
      </c>
      <c r="AY487" s="261" t="s">
        <v>128</v>
      </c>
    </row>
    <row r="488" s="13" customFormat="1">
      <c r="A488" s="13"/>
      <c r="B488" s="251"/>
      <c r="C488" s="252"/>
      <c r="D488" s="253" t="s">
        <v>136</v>
      </c>
      <c r="E488" s="254" t="s">
        <v>1</v>
      </c>
      <c r="F488" s="255" t="s">
        <v>489</v>
      </c>
      <c r="G488" s="252"/>
      <c r="H488" s="254" t="s">
        <v>1</v>
      </c>
      <c r="I488" s="256"/>
      <c r="J488" s="252"/>
      <c r="K488" s="252"/>
      <c r="L488" s="257"/>
      <c r="M488" s="258"/>
      <c r="N488" s="259"/>
      <c r="O488" s="259"/>
      <c r="P488" s="259"/>
      <c r="Q488" s="259"/>
      <c r="R488" s="259"/>
      <c r="S488" s="259"/>
      <c r="T488" s="260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61" t="s">
        <v>136</v>
      </c>
      <c r="AU488" s="261" t="s">
        <v>83</v>
      </c>
      <c r="AV488" s="13" t="s">
        <v>81</v>
      </c>
      <c r="AW488" s="13" t="s">
        <v>30</v>
      </c>
      <c r="AX488" s="13" t="s">
        <v>73</v>
      </c>
      <c r="AY488" s="261" t="s">
        <v>128</v>
      </c>
    </row>
    <row r="489" s="13" customFormat="1">
      <c r="A489" s="13"/>
      <c r="B489" s="251"/>
      <c r="C489" s="252"/>
      <c r="D489" s="253" t="s">
        <v>136</v>
      </c>
      <c r="E489" s="254" t="s">
        <v>1</v>
      </c>
      <c r="F489" s="255" t="s">
        <v>502</v>
      </c>
      <c r="G489" s="252"/>
      <c r="H489" s="254" t="s">
        <v>1</v>
      </c>
      <c r="I489" s="256"/>
      <c r="J489" s="252"/>
      <c r="K489" s="252"/>
      <c r="L489" s="257"/>
      <c r="M489" s="258"/>
      <c r="N489" s="259"/>
      <c r="O489" s="259"/>
      <c r="P489" s="259"/>
      <c r="Q489" s="259"/>
      <c r="R489" s="259"/>
      <c r="S489" s="259"/>
      <c r="T489" s="26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61" t="s">
        <v>136</v>
      </c>
      <c r="AU489" s="261" t="s">
        <v>83</v>
      </c>
      <c r="AV489" s="13" t="s">
        <v>81</v>
      </c>
      <c r="AW489" s="13" t="s">
        <v>30</v>
      </c>
      <c r="AX489" s="13" t="s">
        <v>73</v>
      </c>
      <c r="AY489" s="261" t="s">
        <v>128</v>
      </c>
    </row>
    <row r="490" s="13" customFormat="1">
      <c r="A490" s="13"/>
      <c r="B490" s="251"/>
      <c r="C490" s="252"/>
      <c r="D490" s="253" t="s">
        <v>136</v>
      </c>
      <c r="E490" s="254" t="s">
        <v>1</v>
      </c>
      <c r="F490" s="255" t="s">
        <v>491</v>
      </c>
      <c r="G490" s="252"/>
      <c r="H490" s="254" t="s">
        <v>1</v>
      </c>
      <c r="I490" s="256"/>
      <c r="J490" s="252"/>
      <c r="K490" s="252"/>
      <c r="L490" s="257"/>
      <c r="M490" s="258"/>
      <c r="N490" s="259"/>
      <c r="O490" s="259"/>
      <c r="P490" s="259"/>
      <c r="Q490" s="259"/>
      <c r="R490" s="259"/>
      <c r="S490" s="259"/>
      <c r="T490" s="260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1" t="s">
        <v>136</v>
      </c>
      <c r="AU490" s="261" t="s">
        <v>83</v>
      </c>
      <c r="AV490" s="13" t="s">
        <v>81</v>
      </c>
      <c r="AW490" s="13" t="s">
        <v>30</v>
      </c>
      <c r="AX490" s="13" t="s">
        <v>73</v>
      </c>
      <c r="AY490" s="261" t="s">
        <v>128</v>
      </c>
    </row>
    <row r="491" s="13" customFormat="1">
      <c r="A491" s="13"/>
      <c r="B491" s="251"/>
      <c r="C491" s="252"/>
      <c r="D491" s="253" t="s">
        <v>136</v>
      </c>
      <c r="E491" s="254" t="s">
        <v>1</v>
      </c>
      <c r="F491" s="255" t="s">
        <v>503</v>
      </c>
      <c r="G491" s="252"/>
      <c r="H491" s="254" t="s">
        <v>1</v>
      </c>
      <c r="I491" s="256"/>
      <c r="J491" s="252"/>
      <c r="K491" s="252"/>
      <c r="L491" s="257"/>
      <c r="M491" s="258"/>
      <c r="N491" s="259"/>
      <c r="O491" s="259"/>
      <c r="P491" s="259"/>
      <c r="Q491" s="259"/>
      <c r="R491" s="259"/>
      <c r="S491" s="259"/>
      <c r="T491" s="26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61" t="s">
        <v>136</v>
      </c>
      <c r="AU491" s="261" t="s">
        <v>83</v>
      </c>
      <c r="AV491" s="13" t="s">
        <v>81</v>
      </c>
      <c r="AW491" s="13" t="s">
        <v>30</v>
      </c>
      <c r="AX491" s="13" t="s">
        <v>73</v>
      </c>
      <c r="AY491" s="261" t="s">
        <v>128</v>
      </c>
    </row>
    <row r="492" s="13" customFormat="1">
      <c r="A492" s="13"/>
      <c r="B492" s="251"/>
      <c r="C492" s="252"/>
      <c r="D492" s="253" t="s">
        <v>136</v>
      </c>
      <c r="E492" s="254" t="s">
        <v>1</v>
      </c>
      <c r="F492" s="255" t="s">
        <v>493</v>
      </c>
      <c r="G492" s="252"/>
      <c r="H492" s="254" t="s">
        <v>1</v>
      </c>
      <c r="I492" s="256"/>
      <c r="J492" s="252"/>
      <c r="K492" s="252"/>
      <c r="L492" s="257"/>
      <c r="M492" s="258"/>
      <c r="N492" s="259"/>
      <c r="O492" s="259"/>
      <c r="P492" s="259"/>
      <c r="Q492" s="259"/>
      <c r="R492" s="259"/>
      <c r="S492" s="259"/>
      <c r="T492" s="26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61" t="s">
        <v>136</v>
      </c>
      <c r="AU492" s="261" t="s">
        <v>83</v>
      </c>
      <c r="AV492" s="13" t="s">
        <v>81</v>
      </c>
      <c r="AW492" s="13" t="s">
        <v>30</v>
      </c>
      <c r="AX492" s="13" t="s">
        <v>73</v>
      </c>
      <c r="AY492" s="261" t="s">
        <v>128</v>
      </c>
    </row>
    <row r="493" s="13" customFormat="1">
      <c r="A493" s="13"/>
      <c r="B493" s="251"/>
      <c r="C493" s="252"/>
      <c r="D493" s="253" t="s">
        <v>136</v>
      </c>
      <c r="E493" s="254" t="s">
        <v>1</v>
      </c>
      <c r="F493" s="255" t="s">
        <v>494</v>
      </c>
      <c r="G493" s="252"/>
      <c r="H493" s="254" t="s">
        <v>1</v>
      </c>
      <c r="I493" s="256"/>
      <c r="J493" s="252"/>
      <c r="K493" s="252"/>
      <c r="L493" s="257"/>
      <c r="M493" s="258"/>
      <c r="N493" s="259"/>
      <c r="O493" s="259"/>
      <c r="P493" s="259"/>
      <c r="Q493" s="259"/>
      <c r="R493" s="259"/>
      <c r="S493" s="259"/>
      <c r="T493" s="26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61" t="s">
        <v>136</v>
      </c>
      <c r="AU493" s="261" t="s">
        <v>83</v>
      </c>
      <c r="AV493" s="13" t="s">
        <v>81</v>
      </c>
      <c r="AW493" s="13" t="s">
        <v>30</v>
      </c>
      <c r="AX493" s="13" t="s">
        <v>73</v>
      </c>
      <c r="AY493" s="261" t="s">
        <v>128</v>
      </c>
    </row>
    <row r="494" s="13" customFormat="1">
      <c r="A494" s="13"/>
      <c r="B494" s="251"/>
      <c r="C494" s="252"/>
      <c r="D494" s="253" t="s">
        <v>136</v>
      </c>
      <c r="E494" s="254" t="s">
        <v>1</v>
      </c>
      <c r="F494" s="255" t="s">
        <v>491</v>
      </c>
      <c r="G494" s="252"/>
      <c r="H494" s="254" t="s">
        <v>1</v>
      </c>
      <c r="I494" s="256"/>
      <c r="J494" s="252"/>
      <c r="K494" s="252"/>
      <c r="L494" s="257"/>
      <c r="M494" s="258"/>
      <c r="N494" s="259"/>
      <c r="O494" s="259"/>
      <c r="P494" s="259"/>
      <c r="Q494" s="259"/>
      <c r="R494" s="259"/>
      <c r="S494" s="259"/>
      <c r="T494" s="26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61" t="s">
        <v>136</v>
      </c>
      <c r="AU494" s="261" t="s">
        <v>83</v>
      </c>
      <c r="AV494" s="13" t="s">
        <v>81</v>
      </c>
      <c r="AW494" s="13" t="s">
        <v>30</v>
      </c>
      <c r="AX494" s="13" t="s">
        <v>73</v>
      </c>
      <c r="AY494" s="261" t="s">
        <v>128</v>
      </c>
    </row>
    <row r="495" s="13" customFormat="1">
      <c r="A495" s="13"/>
      <c r="B495" s="251"/>
      <c r="C495" s="252"/>
      <c r="D495" s="253" t="s">
        <v>136</v>
      </c>
      <c r="E495" s="254" t="s">
        <v>1</v>
      </c>
      <c r="F495" s="255" t="s">
        <v>495</v>
      </c>
      <c r="G495" s="252"/>
      <c r="H495" s="254" t="s">
        <v>1</v>
      </c>
      <c r="I495" s="256"/>
      <c r="J495" s="252"/>
      <c r="K495" s="252"/>
      <c r="L495" s="257"/>
      <c r="M495" s="258"/>
      <c r="N495" s="259"/>
      <c r="O495" s="259"/>
      <c r="P495" s="259"/>
      <c r="Q495" s="259"/>
      <c r="R495" s="259"/>
      <c r="S495" s="259"/>
      <c r="T495" s="26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61" t="s">
        <v>136</v>
      </c>
      <c r="AU495" s="261" t="s">
        <v>83</v>
      </c>
      <c r="AV495" s="13" t="s">
        <v>81</v>
      </c>
      <c r="AW495" s="13" t="s">
        <v>30</v>
      </c>
      <c r="AX495" s="13" t="s">
        <v>73</v>
      </c>
      <c r="AY495" s="261" t="s">
        <v>128</v>
      </c>
    </row>
    <row r="496" s="13" customFormat="1">
      <c r="A496" s="13"/>
      <c r="B496" s="251"/>
      <c r="C496" s="252"/>
      <c r="D496" s="253" t="s">
        <v>136</v>
      </c>
      <c r="E496" s="254" t="s">
        <v>1</v>
      </c>
      <c r="F496" s="255" t="s">
        <v>504</v>
      </c>
      <c r="G496" s="252"/>
      <c r="H496" s="254" t="s">
        <v>1</v>
      </c>
      <c r="I496" s="256"/>
      <c r="J496" s="252"/>
      <c r="K496" s="252"/>
      <c r="L496" s="257"/>
      <c r="M496" s="258"/>
      <c r="N496" s="259"/>
      <c r="O496" s="259"/>
      <c r="P496" s="259"/>
      <c r="Q496" s="259"/>
      <c r="R496" s="259"/>
      <c r="S496" s="259"/>
      <c r="T496" s="26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61" t="s">
        <v>136</v>
      </c>
      <c r="AU496" s="261" t="s">
        <v>83</v>
      </c>
      <c r="AV496" s="13" t="s">
        <v>81</v>
      </c>
      <c r="AW496" s="13" t="s">
        <v>30</v>
      </c>
      <c r="AX496" s="13" t="s">
        <v>73</v>
      </c>
      <c r="AY496" s="261" t="s">
        <v>128</v>
      </c>
    </row>
    <row r="497" s="13" customFormat="1">
      <c r="A497" s="13"/>
      <c r="B497" s="251"/>
      <c r="C497" s="252"/>
      <c r="D497" s="253" t="s">
        <v>136</v>
      </c>
      <c r="E497" s="254" t="s">
        <v>1</v>
      </c>
      <c r="F497" s="255" t="s">
        <v>414</v>
      </c>
      <c r="G497" s="252"/>
      <c r="H497" s="254" t="s">
        <v>1</v>
      </c>
      <c r="I497" s="256"/>
      <c r="J497" s="252"/>
      <c r="K497" s="252"/>
      <c r="L497" s="257"/>
      <c r="M497" s="258"/>
      <c r="N497" s="259"/>
      <c r="O497" s="259"/>
      <c r="P497" s="259"/>
      <c r="Q497" s="259"/>
      <c r="R497" s="259"/>
      <c r="S497" s="259"/>
      <c r="T497" s="26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61" t="s">
        <v>136</v>
      </c>
      <c r="AU497" s="261" t="s">
        <v>83</v>
      </c>
      <c r="AV497" s="13" t="s">
        <v>81</v>
      </c>
      <c r="AW497" s="13" t="s">
        <v>30</v>
      </c>
      <c r="AX497" s="13" t="s">
        <v>73</v>
      </c>
      <c r="AY497" s="261" t="s">
        <v>128</v>
      </c>
    </row>
    <row r="498" s="13" customFormat="1">
      <c r="A498" s="13"/>
      <c r="B498" s="251"/>
      <c r="C498" s="252"/>
      <c r="D498" s="253" t="s">
        <v>136</v>
      </c>
      <c r="E498" s="254" t="s">
        <v>1</v>
      </c>
      <c r="F498" s="255" t="s">
        <v>768</v>
      </c>
      <c r="G498" s="252"/>
      <c r="H498" s="254" t="s">
        <v>1</v>
      </c>
      <c r="I498" s="256"/>
      <c r="J498" s="252"/>
      <c r="K498" s="252"/>
      <c r="L498" s="257"/>
      <c r="M498" s="258"/>
      <c r="N498" s="259"/>
      <c r="O498" s="259"/>
      <c r="P498" s="259"/>
      <c r="Q498" s="259"/>
      <c r="R498" s="259"/>
      <c r="S498" s="259"/>
      <c r="T498" s="26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61" t="s">
        <v>136</v>
      </c>
      <c r="AU498" s="261" t="s">
        <v>83</v>
      </c>
      <c r="AV498" s="13" t="s">
        <v>81</v>
      </c>
      <c r="AW498" s="13" t="s">
        <v>30</v>
      </c>
      <c r="AX498" s="13" t="s">
        <v>73</v>
      </c>
      <c r="AY498" s="261" t="s">
        <v>128</v>
      </c>
    </row>
    <row r="499" s="13" customFormat="1">
      <c r="A499" s="13"/>
      <c r="B499" s="251"/>
      <c r="C499" s="252"/>
      <c r="D499" s="253" t="s">
        <v>136</v>
      </c>
      <c r="E499" s="254" t="s">
        <v>1</v>
      </c>
      <c r="F499" s="255" t="s">
        <v>505</v>
      </c>
      <c r="G499" s="252"/>
      <c r="H499" s="254" t="s">
        <v>1</v>
      </c>
      <c r="I499" s="256"/>
      <c r="J499" s="252"/>
      <c r="K499" s="252"/>
      <c r="L499" s="257"/>
      <c r="M499" s="258"/>
      <c r="N499" s="259"/>
      <c r="O499" s="259"/>
      <c r="P499" s="259"/>
      <c r="Q499" s="259"/>
      <c r="R499" s="259"/>
      <c r="S499" s="259"/>
      <c r="T499" s="26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61" t="s">
        <v>136</v>
      </c>
      <c r="AU499" s="261" t="s">
        <v>83</v>
      </c>
      <c r="AV499" s="13" t="s">
        <v>81</v>
      </c>
      <c r="AW499" s="13" t="s">
        <v>30</v>
      </c>
      <c r="AX499" s="13" t="s">
        <v>73</v>
      </c>
      <c r="AY499" s="261" t="s">
        <v>128</v>
      </c>
    </row>
    <row r="500" s="14" customFormat="1">
      <c r="A500" s="14"/>
      <c r="B500" s="262"/>
      <c r="C500" s="263"/>
      <c r="D500" s="253" t="s">
        <v>136</v>
      </c>
      <c r="E500" s="264" t="s">
        <v>1</v>
      </c>
      <c r="F500" s="265" t="s">
        <v>134</v>
      </c>
      <c r="G500" s="263"/>
      <c r="H500" s="266">
        <v>4</v>
      </c>
      <c r="I500" s="267"/>
      <c r="J500" s="263"/>
      <c r="K500" s="263"/>
      <c r="L500" s="268"/>
      <c r="M500" s="269"/>
      <c r="N500" s="270"/>
      <c r="O500" s="270"/>
      <c r="P500" s="270"/>
      <c r="Q500" s="270"/>
      <c r="R500" s="270"/>
      <c r="S500" s="270"/>
      <c r="T500" s="271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72" t="s">
        <v>136</v>
      </c>
      <c r="AU500" s="272" t="s">
        <v>83</v>
      </c>
      <c r="AV500" s="14" t="s">
        <v>83</v>
      </c>
      <c r="AW500" s="14" t="s">
        <v>30</v>
      </c>
      <c r="AX500" s="14" t="s">
        <v>81</v>
      </c>
      <c r="AY500" s="272" t="s">
        <v>128</v>
      </c>
    </row>
    <row r="501" s="12" customFormat="1" ht="22.8" customHeight="1">
      <c r="A501" s="12"/>
      <c r="B501" s="221"/>
      <c r="C501" s="222"/>
      <c r="D501" s="223" t="s">
        <v>72</v>
      </c>
      <c r="E501" s="235" t="s">
        <v>515</v>
      </c>
      <c r="F501" s="235" t="s">
        <v>516</v>
      </c>
      <c r="G501" s="222"/>
      <c r="H501" s="222"/>
      <c r="I501" s="225"/>
      <c r="J501" s="236">
        <f>BK501</f>
        <v>0</v>
      </c>
      <c r="K501" s="222"/>
      <c r="L501" s="227"/>
      <c r="M501" s="228"/>
      <c r="N501" s="229"/>
      <c r="O501" s="229"/>
      <c r="P501" s="230">
        <f>SUM(P502:P663)</f>
        <v>0</v>
      </c>
      <c r="Q501" s="229"/>
      <c r="R501" s="230">
        <f>SUM(R502:R663)</f>
        <v>1.7767500000000001</v>
      </c>
      <c r="S501" s="229"/>
      <c r="T501" s="231">
        <f>SUM(T502:T663)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32" t="s">
        <v>81</v>
      </c>
      <c r="AT501" s="233" t="s">
        <v>72</v>
      </c>
      <c r="AU501" s="233" t="s">
        <v>81</v>
      </c>
      <c r="AY501" s="232" t="s">
        <v>128</v>
      </c>
      <c r="BK501" s="234">
        <f>SUM(BK502:BK663)</f>
        <v>0</v>
      </c>
    </row>
    <row r="502" s="2" customFormat="1" ht="21.75" customHeight="1">
      <c r="A502" s="39"/>
      <c r="B502" s="40"/>
      <c r="C502" s="237" t="s">
        <v>452</v>
      </c>
      <c r="D502" s="237" t="s">
        <v>130</v>
      </c>
      <c r="E502" s="238" t="s">
        <v>518</v>
      </c>
      <c r="F502" s="239" t="s">
        <v>519</v>
      </c>
      <c r="G502" s="240" t="s">
        <v>133</v>
      </c>
      <c r="H502" s="241">
        <v>111.59999999999999</v>
      </c>
      <c r="I502" s="242"/>
      <c r="J502" s="243">
        <f>ROUND(I502*H502,2)</f>
        <v>0</v>
      </c>
      <c r="K502" s="244"/>
      <c r="L502" s="45"/>
      <c r="M502" s="245" t="s">
        <v>1</v>
      </c>
      <c r="N502" s="246" t="s">
        <v>38</v>
      </c>
      <c r="O502" s="92"/>
      <c r="P502" s="247">
        <f>O502*H502</f>
        <v>0</v>
      </c>
      <c r="Q502" s="247">
        <v>0</v>
      </c>
      <c r="R502" s="247">
        <f>Q502*H502</f>
        <v>0</v>
      </c>
      <c r="S502" s="247">
        <v>0</v>
      </c>
      <c r="T502" s="248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49" t="s">
        <v>134</v>
      </c>
      <c r="AT502" s="249" t="s">
        <v>130</v>
      </c>
      <c r="AU502" s="249" t="s">
        <v>83</v>
      </c>
      <c r="AY502" s="18" t="s">
        <v>128</v>
      </c>
      <c r="BE502" s="250">
        <f>IF(N502="základní",J502,0)</f>
        <v>0</v>
      </c>
      <c r="BF502" s="250">
        <f>IF(N502="snížená",J502,0)</f>
        <v>0</v>
      </c>
      <c r="BG502" s="250">
        <f>IF(N502="zákl. přenesená",J502,0)</f>
        <v>0</v>
      </c>
      <c r="BH502" s="250">
        <f>IF(N502="sníž. přenesená",J502,0)</f>
        <v>0</v>
      </c>
      <c r="BI502" s="250">
        <f>IF(N502="nulová",J502,0)</f>
        <v>0</v>
      </c>
      <c r="BJ502" s="18" t="s">
        <v>81</v>
      </c>
      <c r="BK502" s="250">
        <f>ROUND(I502*H502,2)</f>
        <v>0</v>
      </c>
      <c r="BL502" s="18" t="s">
        <v>134</v>
      </c>
      <c r="BM502" s="249" t="s">
        <v>804</v>
      </c>
    </row>
    <row r="503" s="13" customFormat="1">
      <c r="A503" s="13"/>
      <c r="B503" s="251"/>
      <c r="C503" s="252"/>
      <c r="D503" s="253" t="s">
        <v>136</v>
      </c>
      <c r="E503" s="254" t="s">
        <v>1</v>
      </c>
      <c r="F503" s="255" t="s">
        <v>521</v>
      </c>
      <c r="G503" s="252"/>
      <c r="H503" s="254" t="s">
        <v>1</v>
      </c>
      <c r="I503" s="256"/>
      <c r="J503" s="252"/>
      <c r="K503" s="252"/>
      <c r="L503" s="257"/>
      <c r="M503" s="258"/>
      <c r="N503" s="259"/>
      <c r="O503" s="259"/>
      <c r="P503" s="259"/>
      <c r="Q503" s="259"/>
      <c r="R503" s="259"/>
      <c r="S503" s="259"/>
      <c r="T503" s="26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61" t="s">
        <v>136</v>
      </c>
      <c r="AU503" s="261" t="s">
        <v>83</v>
      </c>
      <c r="AV503" s="13" t="s">
        <v>81</v>
      </c>
      <c r="AW503" s="13" t="s">
        <v>30</v>
      </c>
      <c r="AX503" s="13" t="s">
        <v>73</v>
      </c>
      <c r="AY503" s="261" t="s">
        <v>128</v>
      </c>
    </row>
    <row r="504" s="13" customFormat="1">
      <c r="A504" s="13"/>
      <c r="B504" s="251"/>
      <c r="C504" s="252"/>
      <c r="D504" s="253" t="s">
        <v>136</v>
      </c>
      <c r="E504" s="254" t="s">
        <v>1</v>
      </c>
      <c r="F504" s="255" t="s">
        <v>522</v>
      </c>
      <c r="G504" s="252"/>
      <c r="H504" s="254" t="s">
        <v>1</v>
      </c>
      <c r="I504" s="256"/>
      <c r="J504" s="252"/>
      <c r="K504" s="252"/>
      <c r="L504" s="257"/>
      <c r="M504" s="258"/>
      <c r="N504" s="259"/>
      <c r="O504" s="259"/>
      <c r="P504" s="259"/>
      <c r="Q504" s="259"/>
      <c r="R504" s="259"/>
      <c r="S504" s="259"/>
      <c r="T504" s="26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61" t="s">
        <v>136</v>
      </c>
      <c r="AU504" s="261" t="s">
        <v>83</v>
      </c>
      <c r="AV504" s="13" t="s">
        <v>81</v>
      </c>
      <c r="AW504" s="13" t="s">
        <v>30</v>
      </c>
      <c r="AX504" s="13" t="s">
        <v>73</v>
      </c>
      <c r="AY504" s="261" t="s">
        <v>128</v>
      </c>
    </row>
    <row r="505" s="13" customFormat="1">
      <c r="A505" s="13"/>
      <c r="B505" s="251"/>
      <c r="C505" s="252"/>
      <c r="D505" s="253" t="s">
        <v>136</v>
      </c>
      <c r="E505" s="254" t="s">
        <v>1</v>
      </c>
      <c r="F505" s="255" t="s">
        <v>805</v>
      </c>
      <c r="G505" s="252"/>
      <c r="H505" s="254" t="s">
        <v>1</v>
      </c>
      <c r="I505" s="256"/>
      <c r="J505" s="252"/>
      <c r="K505" s="252"/>
      <c r="L505" s="257"/>
      <c r="M505" s="258"/>
      <c r="N505" s="259"/>
      <c r="O505" s="259"/>
      <c r="P505" s="259"/>
      <c r="Q505" s="259"/>
      <c r="R505" s="259"/>
      <c r="S505" s="259"/>
      <c r="T505" s="260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61" t="s">
        <v>136</v>
      </c>
      <c r="AU505" s="261" t="s">
        <v>83</v>
      </c>
      <c r="AV505" s="13" t="s">
        <v>81</v>
      </c>
      <c r="AW505" s="13" t="s">
        <v>30</v>
      </c>
      <c r="AX505" s="13" t="s">
        <v>73</v>
      </c>
      <c r="AY505" s="261" t="s">
        <v>128</v>
      </c>
    </row>
    <row r="506" s="14" customFormat="1">
      <c r="A506" s="14"/>
      <c r="B506" s="262"/>
      <c r="C506" s="263"/>
      <c r="D506" s="253" t="s">
        <v>136</v>
      </c>
      <c r="E506" s="264" t="s">
        <v>1</v>
      </c>
      <c r="F506" s="265" t="s">
        <v>769</v>
      </c>
      <c r="G506" s="263"/>
      <c r="H506" s="266">
        <v>111.59999999999999</v>
      </c>
      <c r="I506" s="267"/>
      <c r="J506" s="263"/>
      <c r="K506" s="263"/>
      <c r="L506" s="268"/>
      <c r="M506" s="269"/>
      <c r="N506" s="270"/>
      <c r="O506" s="270"/>
      <c r="P506" s="270"/>
      <c r="Q506" s="270"/>
      <c r="R506" s="270"/>
      <c r="S506" s="270"/>
      <c r="T506" s="271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72" t="s">
        <v>136</v>
      </c>
      <c r="AU506" s="272" t="s">
        <v>83</v>
      </c>
      <c r="AV506" s="14" t="s">
        <v>83</v>
      </c>
      <c r="AW506" s="14" t="s">
        <v>30</v>
      </c>
      <c r="AX506" s="14" t="s">
        <v>81</v>
      </c>
      <c r="AY506" s="272" t="s">
        <v>128</v>
      </c>
    </row>
    <row r="507" s="2" customFormat="1" ht="16.5" customHeight="1">
      <c r="A507" s="39"/>
      <c r="B507" s="40"/>
      <c r="C507" s="237" t="s">
        <v>456</v>
      </c>
      <c r="D507" s="237" t="s">
        <v>130</v>
      </c>
      <c r="E507" s="238" t="s">
        <v>524</v>
      </c>
      <c r="F507" s="239" t="s">
        <v>525</v>
      </c>
      <c r="G507" s="240" t="s">
        <v>133</v>
      </c>
      <c r="H507" s="241">
        <v>111.59999999999999</v>
      </c>
      <c r="I507" s="242"/>
      <c r="J507" s="243">
        <f>ROUND(I507*H507,2)</f>
        <v>0</v>
      </c>
      <c r="K507" s="244"/>
      <c r="L507" s="45"/>
      <c r="M507" s="245" t="s">
        <v>1</v>
      </c>
      <c r="N507" s="246" t="s">
        <v>38</v>
      </c>
      <c r="O507" s="92"/>
      <c r="P507" s="247">
        <f>O507*H507</f>
        <v>0</v>
      </c>
      <c r="Q507" s="247">
        <v>0</v>
      </c>
      <c r="R507" s="247">
        <f>Q507*H507</f>
        <v>0</v>
      </c>
      <c r="S507" s="247">
        <v>0</v>
      </c>
      <c r="T507" s="248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49" t="s">
        <v>134</v>
      </c>
      <c r="AT507" s="249" t="s">
        <v>130</v>
      </c>
      <c r="AU507" s="249" t="s">
        <v>83</v>
      </c>
      <c r="AY507" s="18" t="s">
        <v>128</v>
      </c>
      <c r="BE507" s="250">
        <f>IF(N507="základní",J507,0)</f>
        <v>0</v>
      </c>
      <c r="BF507" s="250">
        <f>IF(N507="snížená",J507,0)</f>
        <v>0</v>
      </c>
      <c r="BG507" s="250">
        <f>IF(N507="zákl. přenesená",J507,0)</f>
        <v>0</v>
      </c>
      <c r="BH507" s="250">
        <f>IF(N507="sníž. přenesená",J507,0)</f>
        <v>0</v>
      </c>
      <c r="BI507" s="250">
        <f>IF(N507="nulová",J507,0)</f>
        <v>0</v>
      </c>
      <c r="BJ507" s="18" t="s">
        <v>81</v>
      </c>
      <c r="BK507" s="250">
        <f>ROUND(I507*H507,2)</f>
        <v>0</v>
      </c>
      <c r="BL507" s="18" t="s">
        <v>134</v>
      </c>
      <c r="BM507" s="249" t="s">
        <v>806</v>
      </c>
    </row>
    <row r="508" s="13" customFormat="1">
      <c r="A508" s="13"/>
      <c r="B508" s="251"/>
      <c r="C508" s="252"/>
      <c r="D508" s="253" t="s">
        <v>136</v>
      </c>
      <c r="E508" s="254" t="s">
        <v>1</v>
      </c>
      <c r="F508" s="255" t="s">
        <v>521</v>
      </c>
      <c r="G508" s="252"/>
      <c r="H508" s="254" t="s">
        <v>1</v>
      </c>
      <c r="I508" s="256"/>
      <c r="J508" s="252"/>
      <c r="K508" s="252"/>
      <c r="L508" s="257"/>
      <c r="M508" s="258"/>
      <c r="N508" s="259"/>
      <c r="O508" s="259"/>
      <c r="P508" s="259"/>
      <c r="Q508" s="259"/>
      <c r="R508" s="259"/>
      <c r="S508" s="259"/>
      <c r="T508" s="260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61" t="s">
        <v>136</v>
      </c>
      <c r="AU508" s="261" t="s">
        <v>83</v>
      </c>
      <c r="AV508" s="13" t="s">
        <v>81</v>
      </c>
      <c r="AW508" s="13" t="s">
        <v>30</v>
      </c>
      <c r="AX508" s="13" t="s">
        <v>73</v>
      </c>
      <c r="AY508" s="261" t="s">
        <v>128</v>
      </c>
    </row>
    <row r="509" s="13" customFormat="1">
      <c r="A509" s="13"/>
      <c r="B509" s="251"/>
      <c r="C509" s="252"/>
      <c r="D509" s="253" t="s">
        <v>136</v>
      </c>
      <c r="E509" s="254" t="s">
        <v>1</v>
      </c>
      <c r="F509" s="255" t="s">
        <v>522</v>
      </c>
      <c r="G509" s="252"/>
      <c r="H509" s="254" t="s">
        <v>1</v>
      </c>
      <c r="I509" s="256"/>
      <c r="J509" s="252"/>
      <c r="K509" s="252"/>
      <c r="L509" s="257"/>
      <c r="M509" s="258"/>
      <c r="N509" s="259"/>
      <c r="O509" s="259"/>
      <c r="P509" s="259"/>
      <c r="Q509" s="259"/>
      <c r="R509" s="259"/>
      <c r="S509" s="259"/>
      <c r="T509" s="26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61" t="s">
        <v>136</v>
      </c>
      <c r="AU509" s="261" t="s">
        <v>83</v>
      </c>
      <c r="AV509" s="13" t="s">
        <v>81</v>
      </c>
      <c r="AW509" s="13" t="s">
        <v>30</v>
      </c>
      <c r="AX509" s="13" t="s">
        <v>73</v>
      </c>
      <c r="AY509" s="261" t="s">
        <v>128</v>
      </c>
    </row>
    <row r="510" s="13" customFormat="1">
      <c r="A510" s="13"/>
      <c r="B510" s="251"/>
      <c r="C510" s="252"/>
      <c r="D510" s="253" t="s">
        <v>136</v>
      </c>
      <c r="E510" s="254" t="s">
        <v>1</v>
      </c>
      <c r="F510" s="255" t="s">
        <v>805</v>
      </c>
      <c r="G510" s="252"/>
      <c r="H510" s="254" t="s">
        <v>1</v>
      </c>
      <c r="I510" s="256"/>
      <c r="J510" s="252"/>
      <c r="K510" s="252"/>
      <c r="L510" s="257"/>
      <c r="M510" s="258"/>
      <c r="N510" s="259"/>
      <c r="O510" s="259"/>
      <c r="P510" s="259"/>
      <c r="Q510" s="259"/>
      <c r="R510" s="259"/>
      <c r="S510" s="259"/>
      <c r="T510" s="260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61" t="s">
        <v>136</v>
      </c>
      <c r="AU510" s="261" t="s">
        <v>83</v>
      </c>
      <c r="AV510" s="13" t="s">
        <v>81</v>
      </c>
      <c r="AW510" s="13" t="s">
        <v>30</v>
      </c>
      <c r="AX510" s="13" t="s">
        <v>73</v>
      </c>
      <c r="AY510" s="261" t="s">
        <v>128</v>
      </c>
    </row>
    <row r="511" s="14" customFormat="1">
      <c r="A511" s="14"/>
      <c r="B511" s="262"/>
      <c r="C511" s="263"/>
      <c r="D511" s="253" t="s">
        <v>136</v>
      </c>
      <c r="E511" s="264" t="s">
        <v>1</v>
      </c>
      <c r="F511" s="265" t="s">
        <v>769</v>
      </c>
      <c r="G511" s="263"/>
      <c r="H511" s="266">
        <v>111.59999999999999</v>
      </c>
      <c r="I511" s="267"/>
      <c r="J511" s="263"/>
      <c r="K511" s="263"/>
      <c r="L511" s="268"/>
      <c r="M511" s="269"/>
      <c r="N511" s="270"/>
      <c r="O511" s="270"/>
      <c r="P511" s="270"/>
      <c r="Q511" s="270"/>
      <c r="R511" s="270"/>
      <c r="S511" s="270"/>
      <c r="T511" s="271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72" t="s">
        <v>136</v>
      </c>
      <c r="AU511" s="272" t="s">
        <v>83</v>
      </c>
      <c r="AV511" s="14" t="s">
        <v>83</v>
      </c>
      <c r="AW511" s="14" t="s">
        <v>30</v>
      </c>
      <c r="AX511" s="14" t="s">
        <v>81</v>
      </c>
      <c r="AY511" s="272" t="s">
        <v>128</v>
      </c>
    </row>
    <row r="512" s="2" customFormat="1" ht="21.75" customHeight="1">
      <c r="A512" s="39"/>
      <c r="B512" s="40"/>
      <c r="C512" s="237" t="s">
        <v>460</v>
      </c>
      <c r="D512" s="237" t="s">
        <v>130</v>
      </c>
      <c r="E512" s="238" t="s">
        <v>528</v>
      </c>
      <c r="F512" s="239" t="s">
        <v>529</v>
      </c>
      <c r="G512" s="240" t="s">
        <v>408</v>
      </c>
      <c r="H512" s="241">
        <v>2</v>
      </c>
      <c r="I512" s="242"/>
      <c r="J512" s="243">
        <f>ROUND(I512*H512,2)</f>
        <v>0</v>
      </c>
      <c r="K512" s="244"/>
      <c r="L512" s="45"/>
      <c r="M512" s="245" t="s">
        <v>1</v>
      </c>
      <c r="N512" s="246" t="s">
        <v>38</v>
      </c>
      <c r="O512" s="92"/>
      <c r="P512" s="247">
        <f>O512*H512</f>
        <v>0</v>
      </c>
      <c r="Q512" s="247">
        <v>0.46009</v>
      </c>
      <c r="R512" s="247">
        <f>Q512*H512</f>
        <v>0.92018</v>
      </c>
      <c r="S512" s="247">
        <v>0</v>
      </c>
      <c r="T512" s="248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49" t="s">
        <v>134</v>
      </c>
      <c r="AT512" s="249" t="s">
        <v>130</v>
      </c>
      <c r="AU512" s="249" t="s">
        <v>83</v>
      </c>
      <c r="AY512" s="18" t="s">
        <v>128</v>
      </c>
      <c r="BE512" s="250">
        <f>IF(N512="základní",J512,0)</f>
        <v>0</v>
      </c>
      <c r="BF512" s="250">
        <f>IF(N512="snížená",J512,0)</f>
        <v>0</v>
      </c>
      <c r="BG512" s="250">
        <f>IF(N512="zákl. přenesená",J512,0)</f>
        <v>0</v>
      </c>
      <c r="BH512" s="250">
        <f>IF(N512="sníž. přenesená",J512,0)</f>
        <v>0</v>
      </c>
      <c r="BI512" s="250">
        <f>IF(N512="nulová",J512,0)</f>
        <v>0</v>
      </c>
      <c r="BJ512" s="18" t="s">
        <v>81</v>
      </c>
      <c r="BK512" s="250">
        <f>ROUND(I512*H512,2)</f>
        <v>0</v>
      </c>
      <c r="BL512" s="18" t="s">
        <v>134</v>
      </c>
      <c r="BM512" s="249" t="s">
        <v>807</v>
      </c>
    </row>
    <row r="513" s="13" customFormat="1">
      <c r="A513" s="13"/>
      <c r="B513" s="251"/>
      <c r="C513" s="252"/>
      <c r="D513" s="253" t="s">
        <v>136</v>
      </c>
      <c r="E513" s="254" t="s">
        <v>1</v>
      </c>
      <c r="F513" s="255" t="s">
        <v>531</v>
      </c>
      <c r="G513" s="252"/>
      <c r="H513" s="254" t="s">
        <v>1</v>
      </c>
      <c r="I513" s="256"/>
      <c r="J513" s="252"/>
      <c r="K513" s="252"/>
      <c r="L513" s="257"/>
      <c r="M513" s="258"/>
      <c r="N513" s="259"/>
      <c r="O513" s="259"/>
      <c r="P513" s="259"/>
      <c r="Q513" s="259"/>
      <c r="R513" s="259"/>
      <c r="S513" s="259"/>
      <c r="T513" s="260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61" t="s">
        <v>136</v>
      </c>
      <c r="AU513" s="261" t="s">
        <v>83</v>
      </c>
      <c r="AV513" s="13" t="s">
        <v>81</v>
      </c>
      <c r="AW513" s="13" t="s">
        <v>30</v>
      </c>
      <c r="AX513" s="13" t="s">
        <v>73</v>
      </c>
      <c r="AY513" s="261" t="s">
        <v>128</v>
      </c>
    </row>
    <row r="514" s="14" customFormat="1">
      <c r="A514" s="14"/>
      <c r="B514" s="262"/>
      <c r="C514" s="263"/>
      <c r="D514" s="253" t="s">
        <v>136</v>
      </c>
      <c r="E514" s="264" t="s">
        <v>1</v>
      </c>
      <c r="F514" s="265" t="s">
        <v>83</v>
      </c>
      <c r="G514" s="263"/>
      <c r="H514" s="266">
        <v>2</v>
      </c>
      <c r="I514" s="267"/>
      <c r="J514" s="263"/>
      <c r="K514" s="263"/>
      <c r="L514" s="268"/>
      <c r="M514" s="269"/>
      <c r="N514" s="270"/>
      <c r="O514" s="270"/>
      <c r="P514" s="270"/>
      <c r="Q514" s="270"/>
      <c r="R514" s="270"/>
      <c r="S514" s="270"/>
      <c r="T514" s="271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72" t="s">
        <v>136</v>
      </c>
      <c r="AU514" s="272" t="s">
        <v>83</v>
      </c>
      <c r="AV514" s="14" t="s">
        <v>83</v>
      </c>
      <c r="AW514" s="14" t="s">
        <v>30</v>
      </c>
      <c r="AX514" s="14" t="s">
        <v>81</v>
      </c>
      <c r="AY514" s="272" t="s">
        <v>128</v>
      </c>
    </row>
    <row r="515" s="2" customFormat="1" ht="16.5" customHeight="1">
      <c r="A515" s="39"/>
      <c r="B515" s="40"/>
      <c r="C515" s="237" t="s">
        <v>343</v>
      </c>
      <c r="D515" s="237" t="s">
        <v>130</v>
      </c>
      <c r="E515" s="238" t="s">
        <v>533</v>
      </c>
      <c r="F515" s="239" t="s">
        <v>534</v>
      </c>
      <c r="G515" s="240" t="s">
        <v>535</v>
      </c>
      <c r="H515" s="241">
        <v>1</v>
      </c>
      <c r="I515" s="242"/>
      <c r="J515" s="243">
        <f>ROUND(I515*H515,2)</f>
        <v>0</v>
      </c>
      <c r="K515" s="244"/>
      <c r="L515" s="45"/>
      <c r="M515" s="245" t="s">
        <v>1</v>
      </c>
      <c r="N515" s="246" t="s">
        <v>38</v>
      </c>
      <c r="O515" s="92"/>
      <c r="P515" s="247">
        <f>O515*H515</f>
        <v>0</v>
      </c>
      <c r="Q515" s="247">
        <v>0</v>
      </c>
      <c r="R515" s="247">
        <f>Q515*H515</f>
        <v>0</v>
      </c>
      <c r="S515" s="247">
        <v>0</v>
      </c>
      <c r="T515" s="248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49" t="s">
        <v>134</v>
      </c>
      <c r="AT515" s="249" t="s">
        <v>130</v>
      </c>
      <c r="AU515" s="249" t="s">
        <v>83</v>
      </c>
      <c r="AY515" s="18" t="s">
        <v>128</v>
      </c>
      <c r="BE515" s="250">
        <f>IF(N515="základní",J515,0)</f>
        <v>0</v>
      </c>
      <c r="BF515" s="250">
        <f>IF(N515="snížená",J515,0)</f>
        <v>0</v>
      </c>
      <c r="BG515" s="250">
        <f>IF(N515="zákl. přenesená",J515,0)</f>
        <v>0</v>
      </c>
      <c r="BH515" s="250">
        <f>IF(N515="sníž. přenesená",J515,0)</f>
        <v>0</v>
      </c>
      <c r="BI515" s="250">
        <f>IF(N515="nulová",J515,0)</f>
        <v>0</v>
      </c>
      <c r="BJ515" s="18" t="s">
        <v>81</v>
      </c>
      <c r="BK515" s="250">
        <f>ROUND(I515*H515,2)</f>
        <v>0</v>
      </c>
      <c r="BL515" s="18" t="s">
        <v>134</v>
      </c>
      <c r="BM515" s="249" t="s">
        <v>808</v>
      </c>
    </row>
    <row r="516" s="13" customFormat="1">
      <c r="A516" s="13"/>
      <c r="B516" s="251"/>
      <c r="C516" s="252"/>
      <c r="D516" s="253" t="s">
        <v>136</v>
      </c>
      <c r="E516" s="254" t="s">
        <v>1</v>
      </c>
      <c r="F516" s="255" t="s">
        <v>259</v>
      </c>
      <c r="G516" s="252"/>
      <c r="H516" s="254" t="s">
        <v>1</v>
      </c>
      <c r="I516" s="256"/>
      <c r="J516" s="252"/>
      <c r="K516" s="252"/>
      <c r="L516" s="257"/>
      <c r="M516" s="258"/>
      <c r="N516" s="259"/>
      <c r="O516" s="259"/>
      <c r="P516" s="259"/>
      <c r="Q516" s="259"/>
      <c r="R516" s="259"/>
      <c r="S516" s="259"/>
      <c r="T516" s="26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61" t="s">
        <v>136</v>
      </c>
      <c r="AU516" s="261" t="s">
        <v>83</v>
      </c>
      <c r="AV516" s="13" t="s">
        <v>81</v>
      </c>
      <c r="AW516" s="13" t="s">
        <v>30</v>
      </c>
      <c r="AX516" s="13" t="s">
        <v>73</v>
      </c>
      <c r="AY516" s="261" t="s">
        <v>128</v>
      </c>
    </row>
    <row r="517" s="13" customFormat="1">
      <c r="A517" s="13"/>
      <c r="B517" s="251"/>
      <c r="C517" s="252"/>
      <c r="D517" s="253" t="s">
        <v>136</v>
      </c>
      <c r="E517" s="254" t="s">
        <v>1</v>
      </c>
      <c r="F517" s="255" t="s">
        <v>537</v>
      </c>
      <c r="G517" s="252"/>
      <c r="H517" s="254" t="s">
        <v>1</v>
      </c>
      <c r="I517" s="256"/>
      <c r="J517" s="252"/>
      <c r="K517" s="252"/>
      <c r="L517" s="257"/>
      <c r="M517" s="258"/>
      <c r="N517" s="259"/>
      <c r="O517" s="259"/>
      <c r="P517" s="259"/>
      <c r="Q517" s="259"/>
      <c r="R517" s="259"/>
      <c r="S517" s="259"/>
      <c r="T517" s="260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61" t="s">
        <v>136</v>
      </c>
      <c r="AU517" s="261" t="s">
        <v>83</v>
      </c>
      <c r="AV517" s="13" t="s">
        <v>81</v>
      </c>
      <c r="AW517" s="13" t="s">
        <v>30</v>
      </c>
      <c r="AX517" s="13" t="s">
        <v>73</v>
      </c>
      <c r="AY517" s="261" t="s">
        <v>128</v>
      </c>
    </row>
    <row r="518" s="14" customFormat="1">
      <c r="A518" s="14"/>
      <c r="B518" s="262"/>
      <c r="C518" s="263"/>
      <c r="D518" s="253" t="s">
        <v>136</v>
      </c>
      <c r="E518" s="264" t="s">
        <v>1</v>
      </c>
      <c r="F518" s="265" t="s">
        <v>81</v>
      </c>
      <c r="G518" s="263"/>
      <c r="H518" s="266">
        <v>1</v>
      </c>
      <c r="I518" s="267"/>
      <c r="J518" s="263"/>
      <c r="K518" s="263"/>
      <c r="L518" s="268"/>
      <c r="M518" s="269"/>
      <c r="N518" s="270"/>
      <c r="O518" s="270"/>
      <c r="P518" s="270"/>
      <c r="Q518" s="270"/>
      <c r="R518" s="270"/>
      <c r="S518" s="270"/>
      <c r="T518" s="27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72" t="s">
        <v>136</v>
      </c>
      <c r="AU518" s="272" t="s">
        <v>83</v>
      </c>
      <c r="AV518" s="14" t="s">
        <v>83</v>
      </c>
      <c r="AW518" s="14" t="s">
        <v>30</v>
      </c>
      <c r="AX518" s="14" t="s">
        <v>81</v>
      </c>
      <c r="AY518" s="272" t="s">
        <v>128</v>
      </c>
    </row>
    <row r="519" s="2" customFormat="1" ht="16.5" customHeight="1">
      <c r="A519" s="39"/>
      <c r="B519" s="40"/>
      <c r="C519" s="237" t="s">
        <v>375</v>
      </c>
      <c r="D519" s="237" t="s">
        <v>130</v>
      </c>
      <c r="E519" s="238" t="s">
        <v>539</v>
      </c>
      <c r="F519" s="239" t="s">
        <v>540</v>
      </c>
      <c r="G519" s="240" t="s">
        <v>535</v>
      </c>
      <c r="H519" s="241">
        <v>1</v>
      </c>
      <c r="I519" s="242"/>
      <c r="J519" s="243">
        <f>ROUND(I519*H519,2)</f>
        <v>0</v>
      </c>
      <c r="K519" s="244"/>
      <c r="L519" s="45"/>
      <c r="M519" s="245" t="s">
        <v>1</v>
      </c>
      <c r="N519" s="246" t="s">
        <v>38</v>
      </c>
      <c r="O519" s="92"/>
      <c r="P519" s="247">
        <f>O519*H519</f>
        <v>0</v>
      </c>
      <c r="Q519" s="247">
        <v>0</v>
      </c>
      <c r="R519" s="247">
        <f>Q519*H519</f>
        <v>0</v>
      </c>
      <c r="S519" s="247">
        <v>0</v>
      </c>
      <c r="T519" s="248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49" t="s">
        <v>134</v>
      </c>
      <c r="AT519" s="249" t="s">
        <v>130</v>
      </c>
      <c r="AU519" s="249" t="s">
        <v>83</v>
      </c>
      <c r="AY519" s="18" t="s">
        <v>128</v>
      </c>
      <c r="BE519" s="250">
        <f>IF(N519="základní",J519,0)</f>
        <v>0</v>
      </c>
      <c r="BF519" s="250">
        <f>IF(N519="snížená",J519,0)</f>
        <v>0</v>
      </c>
      <c r="BG519" s="250">
        <f>IF(N519="zákl. přenesená",J519,0)</f>
        <v>0</v>
      </c>
      <c r="BH519" s="250">
        <f>IF(N519="sníž. přenesená",J519,0)</f>
        <v>0</v>
      </c>
      <c r="BI519" s="250">
        <f>IF(N519="nulová",J519,0)</f>
        <v>0</v>
      </c>
      <c r="BJ519" s="18" t="s">
        <v>81</v>
      </c>
      <c r="BK519" s="250">
        <f>ROUND(I519*H519,2)</f>
        <v>0</v>
      </c>
      <c r="BL519" s="18" t="s">
        <v>134</v>
      </c>
      <c r="BM519" s="249" t="s">
        <v>809</v>
      </c>
    </row>
    <row r="520" s="13" customFormat="1">
      <c r="A520" s="13"/>
      <c r="B520" s="251"/>
      <c r="C520" s="252"/>
      <c r="D520" s="253" t="s">
        <v>136</v>
      </c>
      <c r="E520" s="254" t="s">
        <v>1</v>
      </c>
      <c r="F520" s="255" t="s">
        <v>259</v>
      </c>
      <c r="G520" s="252"/>
      <c r="H520" s="254" t="s">
        <v>1</v>
      </c>
      <c r="I520" s="256"/>
      <c r="J520" s="252"/>
      <c r="K520" s="252"/>
      <c r="L520" s="257"/>
      <c r="M520" s="258"/>
      <c r="N520" s="259"/>
      <c r="O520" s="259"/>
      <c r="P520" s="259"/>
      <c r="Q520" s="259"/>
      <c r="R520" s="259"/>
      <c r="S520" s="259"/>
      <c r="T520" s="26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61" t="s">
        <v>136</v>
      </c>
      <c r="AU520" s="261" t="s">
        <v>83</v>
      </c>
      <c r="AV520" s="13" t="s">
        <v>81</v>
      </c>
      <c r="AW520" s="13" t="s">
        <v>30</v>
      </c>
      <c r="AX520" s="13" t="s">
        <v>73</v>
      </c>
      <c r="AY520" s="261" t="s">
        <v>128</v>
      </c>
    </row>
    <row r="521" s="13" customFormat="1">
      <c r="A521" s="13"/>
      <c r="B521" s="251"/>
      <c r="C521" s="252"/>
      <c r="D521" s="253" t="s">
        <v>136</v>
      </c>
      <c r="E521" s="254" t="s">
        <v>1</v>
      </c>
      <c r="F521" s="255" t="s">
        <v>537</v>
      </c>
      <c r="G521" s="252"/>
      <c r="H521" s="254" t="s">
        <v>1</v>
      </c>
      <c r="I521" s="256"/>
      <c r="J521" s="252"/>
      <c r="K521" s="252"/>
      <c r="L521" s="257"/>
      <c r="M521" s="258"/>
      <c r="N521" s="259"/>
      <c r="O521" s="259"/>
      <c r="P521" s="259"/>
      <c r="Q521" s="259"/>
      <c r="R521" s="259"/>
      <c r="S521" s="259"/>
      <c r="T521" s="260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61" t="s">
        <v>136</v>
      </c>
      <c r="AU521" s="261" t="s">
        <v>83</v>
      </c>
      <c r="AV521" s="13" t="s">
        <v>81</v>
      </c>
      <c r="AW521" s="13" t="s">
        <v>30</v>
      </c>
      <c r="AX521" s="13" t="s">
        <v>73</v>
      </c>
      <c r="AY521" s="261" t="s">
        <v>128</v>
      </c>
    </row>
    <row r="522" s="14" customFormat="1">
      <c r="A522" s="14"/>
      <c r="B522" s="262"/>
      <c r="C522" s="263"/>
      <c r="D522" s="253" t="s">
        <v>136</v>
      </c>
      <c r="E522" s="264" t="s">
        <v>1</v>
      </c>
      <c r="F522" s="265" t="s">
        <v>81</v>
      </c>
      <c r="G522" s="263"/>
      <c r="H522" s="266">
        <v>1</v>
      </c>
      <c r="I522" s="267"/>
      <c r="J522" s="263"/>
      <c r="K522" s="263"/>
      <c r="L522" s="268"/>
      <c r="M522" s="269"/>
      <c r="N522" s="270"/>
      <c r="O522" s="270"/>
      <c r="P522" s="270"/>
      <c r="Q522" s="270"/>
      <c r="R522" s="270"/>
      <c r="S522" s="270"/>
      <c r="T522" s="271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72" t="s">
        <v>136</v>
      </c>
      <c r="AU522" s="272" t="s">
        <v>83</v>
      </c>
      <c r="AV522" s="14" t="s">
        <v>83</v>
      </c>
      <c r="AW522" s="14" t="s">
        <v>30</v>
      </c>
      <c r="AX522" s="14" t="s">
        <v>81</v>
      </c>
      <c r="AY522" s="272" t="s">
        <v>128</v>
      </c>
    </row>
    <row r="523" s="2" customFormat="1" ht="16.5" customHeight="1">
      <c r="A523" s="39"/>
      <c r="B523" s="40"/>
      <c r="C523" s="237" t="s">
        <v>472</v>
      </c>
      <c r="D523" s="237" t="s">
        <v>130</v>
      </c>
      <c r="E523" s="238" t="s">
        <v>810</v>
      </c>
      <c r="F523" s="239" t="s">
        <v>811</v>
      </c>
      <c r="G523" s="240" t="s">
        <v>408</v>
      </c>
      <c r="H523" s="241">
        <v>1</v>
      </c>
      <c r="I523" s="242"/>
      <c r="J523" s="243">
        <f>ROUND(I523*H523,2)</f>
        <v>0</v>
      </c>
      <c r="K523" s="244"/>
      <c r="L523" s="45"/>
      <c r="M523" s="245" t="s">
        <v>1</v>
      </c>
      <c r="N523" s="246" t="s">
        <v>38</v>
      </c>
      <c r="O523" s="92"/>
      <c r="P523" s="247">
        <f>O523*H523</f>
        <v>0</v>
      </c>
      <c r="Q523" s="247">
        <v>0.0016199999999999999</v>
      </c>
      <c r="R523" s="247">
        <f>Q523*H523</f>
        <v>0.0016199999999999999</v>
      </c>
      <c r="S523" s="247">
        <v>0</v>
      </c>
      <c r="T523" s="248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49" t="s">
        <v>134</v>
      </c>
      <c r="AT523" s="249" t="s">
        <v>130</v>
      </c>
      <c r="AU523" s="249" t="s">
        <v>83</v>
      </c>
      <c r="AY523" s="18" t="s">
        <v>128</v>
      </c>
      <c r="BE523" s="250">
        <f>IF(N523="základní",J523,0)</f>
        <v>0</v>
      </c>
      <c r="BF523" s="250">
        <f>IF(N523="snížená",J523,0)</f>
        <v>0</v>
      </c>
      <c r="BG523" s="250">
        <f>IF(N523="zákl. přenesená",J523,0)</f>
        <v>0</v>
      </c>
      <c r="BH523" s="250">
        <f>IF(N523="sníž. přenesená",J523,0)</f>
        <v>0</v>
      </c>
      <c r="BI523" s="250">
        <f>IF(N523="nulová",J523,0)</f>
        <v>0</v>
      </c>
      <c r="BJ523" s="18" t="s">
        <v>81</v>
      </c>
      <c r="BK523" s="250">
        <f>ROUND(I523*H523,2)</f>
        <v>0</v>
      </c>
      <c r="BL523" s="18" t="s">
        <v>134</v>
      </c>
      <c r="BM523" s="249" t="s">
        <v>812</v>
      </c>
    </row>
    <row r="524" s="13" customFormat="1">
      <c r="A524" s="13"/>
      <c r="B524" s="251"/>
      <c r="C524" s="252"/>
      <c r="D524" s="253" t="s">
        <v>136</v>
      </c>
      <c r="E524" s="254" t="s">
        <v>1</v>
      </c>
      <c r="F524" s="255" t="s">
        <v>414</v>
      </c>
      <c r="G524" s="252"/>
      <c r="H524" s="254" t="s">
        <v>1</v>
      </c>
      <c r="I524" s="256"/>
      <c r="J524" s="252"/>
      <c r="K524" s="252"/>
      <c r="L524" s="257"/>
      <c r="M524" s="258"/>
      <c r="N524" s="259"/>
      <c r="O524" s="259"/>
      <c r="P524" s="259"/>
      <c r="Q524" s="259"/>
      <c r="R524" s="259"/>
      <c r="S524" s="259"/>
      <c r="T524" s="26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61" t="s">
        <v>136</v>
      </c>
      <c r="AU524" s="261" t="s">
        <v>83</v>
      </c>
      <c r="AV524" s="13" t="s">
        <v>81</v>
      </c>
      <c r="AW524" s="13" t="s">
        <v>30</v>
      </c>
      <c r="AX524" s="13" t="s">
        <v>73</v>
      </c>
      <c r="AY524" s="261" t="s">
        <v>128</v>
      </c>
    </row>
    <row r="525" s="13" customFormat="1">
      <c r="A525" s="13"/>
      <c r="B525" s="251"/>
      <c r="C525" s="252"/>
      <c r="D525" s="253" t="s">
        <v>136</v>
      </c>
      <c r="E525" s="254" t="s">
        <v>1</v>
      </c>
      <c r="F525" s="255" t="s">
        <v>768</v>
      </c>
      <c r="G525" s="252"/>
      <c r="H525" s="254" t="s">
        <v>1</v>
      </c>
      <c r="I525" s="256"/>
      <c r="J525" s="252"/>
      <c r="K525" s="252"/>
      <c r="L525" s="257"/>
      <c r="M525" s="258"/>
      <c r="N525" s="259"/>
      <c r="O525" s="259"/>
      <c r="P525" s="259"/>
      <c r="Q525" s="259"/>
      <c r="R525" s="259"/>
      <c r="S525" s="259"/>
      <c r="T525" s="26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1" t="s">
        <v>136</v>
      </c>
      <c r="AU525" s="261" t="s">
        <v>83</v>
      </c>
      <c r="AV525" s="13" t="s">
        <v>81</v>
      </c>
      <c r="AW525" s="13" t="s">
        <v>30</v>
      </c>
      <c r="AX525" s="13" t="s">
        <v>73</v>
      </c>
      <c r="AY525" s="261" t="s">
        <v>128</v>
      </c>
    </row>
    <row r="526" s="13" customFormat="1">
      <c r="A526" s="13"/>
      <c r="B526" s="251"/>
      <c r="C526" s="252"/>
      <c r="D526" s="253" t="s">
        <v>136</v>
      </c>
      <c r="E526" s="254" t="s">
        <v>1</v>
      </c>
      <c r="F526" s="255" t="s">
        <v>560</v>
      </c>
      <c r="G526" s="252"/>
      <c r="H526" s="254" t="s">
        <v>1</v>
      </c>
      <c r="I526" s="256"/>
      <c r="J526" s="252"/>
      <c r="K526" s="252"/>
      <c r="L526" s="257"/>
      <c r="M526" s="258"/>
      <c r="N526" s="259"/>
      <c r="O526" s="259"/>
      <c r="P526" s="259"/>
      <c r="Q526" s="259"/>
      <c r="R526" s="259"/>
      <c r="S526" s="259"/>
      <c r="T526" s="26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61" t="s">
        <v>136</v>
      </c>
      <c r="AU526" s="261" t="s">
        <v>83</v>
      </c>
      <c r="AV526" s="13" t="s">
        <v>81</v>
      </c>
      <c r="AW526" s="13" t="s">
        <v>30</v>
      </c>
      <c r="AX526" s="13" t="s">
        <v>73</v>
      </c>
      <c r="AY526" s="261" t="s">
        <v>128</v>
      </c>
    </row>
    <row r="527" s="14" customFormat="1">
      <c r="A527" s="14"/>
      <c r="B527" s="262"/>
      <c r="C527" s="263"/>
      <c r="D527" s="253" t="s">
        <v>136</v>
      </c>
      <c r="E527" s="264" t="s">
        <v>1</v>
      </c>
      <c r="F527" s="265" t="s">
        <v>81</v>
      </c>
      <c r="G527" s="263"/>
      <c r="H527" s="266">
        <v>1</v>
      </c>
      <c r="I527" s="267"/>
      <c r="J527" s="263"/>
      <c r="K527" s="263"/>
      <c r="L527" s="268"/>
      <c r="M527" s="269"/>
      <c r="N527" s="270"/>
      <c r="O527" s="270"/>
      <c r="P527" s="270"/>
      <c r="Q527" s="270"/>
      <c r="R527" s="270"/>
      <c r="S527" s="270"/>
      <c r="T527" s="271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72" t="s">
        <v>136</v>
      </c>
      <c r="AU527" s="272" t="s">
        <v>83</v>
      </c>
      <c r="AV527" s="14" t="s">
        <v>83</v>
      </c>
      <c r="AW527" s="14" t="s">
        <v>30</v>
      </c>
      <c r="AX527" s="14" t="s">
        <v>81</v>
      </c>
      <c r="AY527" s="272" t="s">
        <v>128</v>
      </c>
    </row>
    <row r="528" s="2" customFormat="1" ht="16.5" customHeight="1">
      <c r="A528" s="39"/>
      <c r="B528" s="40"/>
      <c r="C528" s="295" t="s">
        <v>476</v>
      </c>
      <c r="D528" s="295" t="s">
        <v>219</v>
      </c>
      <c r="E528" s="296" t="s">
        <v>813</v>
      </c>
      <c r="F528" s="297" t="s">
        <v>814</v>
      </c>
      <c r="G528" s="298" t="s">
        <v>408</v>
      </c>
      <c r="H528" s="299">
        <v>1</v>
      </c>
      <c r="I528" s="300"/>
      <c r="J528" s="301">
        <f>ROUND(I528*H528,2)</f>
        <v>0</v>
      </c>
      <c r="K528" s="302"/>
      <c r="L528" s="303"/>
      <c r="M528" s="304" t="s">
        <v>1</v>
      </c>
      <c r="N528" s="305" t="s">
        <v>38</v>
      </c>
      <c r="O528" s="92"/>
      <c r="P528" s="247">
        <f>O528*H528</f>
        <v>0</v>
      </c>
      <c r="Q528" s="247">
        <v>0.020500000000000001</v>
      </c>
      <c r="R528" s="247">
        <f>Q528*H528</f>
        <v>0.020500000000000001</v>
      </c>
      <c r="S528" s="247">
        <v>0</v>
      </c>
      <c r="T528" s="248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49" t="s">
        <v>184</v>
      </c>
      <c r="AT528" s="249" t="s">
        <v>219</v>
      </c>
      <c r="AU528" s="249" t="s">
        <v>83</v>
      </c>
      <c r="AY528" s="18" t="s">
        <v>128</v>
      </c>
      <c r="BE528" s="250">
        <f>IF(N528="základní",J528,0)</f>
        <v>0</v>
      </c>
      <c r="BF528" s="250">
        <f>IF(N528="snížená",J528,0)</f>
        <v>0</v>
      </c>
      <c r="BG528" s="250">
        <f>IF(N528="zákl. přenesená",J528,0)</f>
        <v>0</v>
      </c>
      <c r="BH528" s="250">
        <f>IF(N528="sníž. přenesená",J528,0)</f>
        <v>0</v>
      </c>
      <c r="BI528" s="250">
        <f>IF(N528="nulová",J528,0)</f>
        <v>0</v>
      </c>
      <c r="BJ528" s="18" t="s">
        <v>81</v>
      </c>
      <c r="BK528" s="250">
        <f>ROUND(I528*H528,2)</f>
        <v>0</v>
      </c>
      <c r="BL528" s="18" t="s">
        <v>134</v>
      </c>
      <c r="BM528" s="249" t="s">
        <v>815</v>
      </c>
    </row>
    <row r="529" s="13" customFormat="1">
      <c r="A529" s="13"/>
      <c r="B529" s="251"/>
      <c r="C529" s="252"/>
      <c r="D529" s="253" t="s">
        <v>136</v>
      </c>
      <c r="E529" s="254" t="s">
        <v>1</v>
      </c>
      <c r="F529" s="255" t="s">
        <v>421</v>
      </c>
      <c r="G529" s="252"/>
      <c r="H529" s="254" t="s">
        <v>1</v>
      </c>
      <c r="I529" s="256"/>
      <c r="J529" s="252"/>
      <c r="K529" s="252"/>
      <c r="L529" s="257"/>
      <c r="M529" s="258"/>
      <c r="N529" s="259"/>
      <c r="O529" s="259"/>
      <c r="P529" s="259"/>
      <c r="Q529" s="259"/>
      <c r="R529" s="259"/>
      <c r="S529" s="259"/>
      <c r="T529" s="260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61" t="s">
        <v>136</v>
      </c>
      <c r="AU529" s="261" t="s">
        <v>83</v>
      </c>
      <c r="AV529" s="13" t="s">
        <v>81</v>
      </c>
      <c r="AW529" s="13" t="s">
        <v>30</v>
      </c>
      <c r="AX529" s="13" t="s">
        <v>73</v>
      </c>
      <c r="AY529" s="261" t="s">
        <v>128</v>
      </c>
    </row>
    <row r="530" s="13" customFormat="1">
      <c r="A530" s="13"/>
      <c r="B530" s="251"/>
      <c r="C530" s="252"/>
      <c r="D530" s="253" t="s">
        <v>136</v>
      </c>
      <c r="E530" s="254" t="s">
        <v>1</v>
      </c>
      <c r="F530" s="255" t="s">
        <v>422</v>
      </c>
      <c r="G530" s="252"/>
      <c r="H530" s="254" t="s">
        <v>1</v>
      </c>
      <c r="I530" s="256"/>
      <c r="J530" s="252"/>
      <c r="K530" s="252"/>
      <c r="L530" s="257"/>
      <c r="M530" s="258"/>
      <c r="N530" s="259"/>
      <c r="O530" s="259"/>
      <c r="P530" s="259"/>
      <c r="Q530" s="259"/>
      <c r="R530" s="259"/>
      <c r="S530" s="259"/>
      <c r="T530" s="26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61" t="s">
        <v>136</v>
      </c>
      <c r="AU530" s="261" t="s">
        <v>83</v>
      </c>
      <c r="AV530" s="13" t="s">
        <v>81</v>
      </c>
      <c r="AW530" s="13" t="s">
        <v>30</v>
      </c>
      <c r="AX530" s="13" t="s">
        <v>73</v>
      </c>
      <c r="AY530" s="261" t="s">
        <v>128</v>
      </c>
    </row>
    <row r="531" s="13" customFormat="1">
      <c r="A531" s="13"/>
      <c r="B531" s="251"/>
      <c r="C531" s="252"/>
      <c r="D531" s="253" t="s">
        <v>136</v>
      </c>
      <c r="E531" s="254" t="s">
        <v>1</v>
      </c>
      <c r="F531" s="255" t="s">
        <v>423</v>
      </c>
      <c r="G531" s="252"/>
      <c r="H531" s="254" t="s">
        <v>1</v>
      </c>
      <c r="I531" s="256"/>
      <c r="J531" s="252"/>
      <c r="K531" s="252"/>
      <c r="L531" s="257"/>
      <c r="M531" s="258"/>
      <c r="N531" s="259"/>
      <c r="O531" s="259"/>
      <c r="P531" s="259"/>
      <c r="Q531" s="259"/>
      <c r="R531" s="259"/>
      <c r="S531" s="259"/>
      <c r="T531" s="26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61" t="s">
        <v>136</v>
      </c>
      <c r="AU531" s="261" t="s">
        <v>83</v>
      </c>
      <c r="AV531" s="13" t="s">
        <v>81</v>
      </c>
      <c r="AW531" s="13" t="s">
        <v>30</v>
      </c>
      <c r="AX531" s="13" t="s">
        <v>73</v>
      </c>
      <c r="AY531" s="261" t="s">
        <v>128</v>
      </c>
    </row>
    <row r="532" s="13" customFormat="1">
      <c r="A532" s="13"/>
      <c r="B532" s="251"/>
      <c r="C532" s="252"/>
      <c r="D532" s="253" t="s">
        <v>136</v>
      </c>
      <c r="E532" s="254" t="s">
        <v>1</v>
      </c>
      <c r="F532" s="255" t="s">
        <v>414</v>
      </c>
      <c r="G532" s="252"/>
      <c r="H532" s="254" t="s">
        <v>1</v>
      </c>
      <c r="I532" s="256"/>
      <c r="J532" s="252"/>
      <c r="K532" s="252"/>
      <c r="L532" s="257"/>
      <c r="M532" s="258"/>
      <c r="N532" s="259"/>
      <c r="O532" s="259"/>
      <c r="P532" s="259"/>
      <c r="Q532" s="259"/>
      <c r="R532" s="259"/>
      <c r="S532" s="259"/>
      <c r="T532" s="26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61" t="s">
        <v>136</v>
      </c>
      <c r="AU532" s="261" t="s">
        <v>83</v>
      </c>
      <c r="AV532" s="13" t="s">
        <v>81</v>
      </c>
      <c r="AW532" s="13" t="s">
        <v>30</v>
      </c>
      <c r="AX532" s="13" t="s">
        <v>73</v>
      </c>
      <c r="AY532" s="261" t="s">
        <v>128</v>
      </c>
    </row>
    <row r="533" s="13" customFormat="1">
      <c r="A533" s="13"/>
      <c r="B533" s="251"/>
      <c r="C533" s="252"/>
      <c r="D533" s="253" t="s">
        <v>136</v>
      </c>
      <c r="E533" s="254" t="s">
        <v>1</v>
      </c>
      <c r="F533" s="255" t="s">
        <v>768</v>
      </c>
      <c r="G533" s="252"/>
      <c r="H533" s="254" t="s">
        <v>1</v>
      </c>
      <c r="I533" s="256"/>
      <c r="J533" s="252"/>
      <c r="K533" s="252"/>
      <c r="L533" s="257"/>
      <c r="M533" s="258"/>
      <c r="N533" s="259"/>
      <c r="O533" s="259"/>
      <c r="P533" s="259"/>
      <c r="Q533" s="259"/>
      <c r="R533" s="259"/>
      <c r="S533" s="259"/>
      <c r="T533" s="260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61" t="s">
        <v>136</v>
      </c>
      <c r="AU533" s="261" t="s">
        <v>83</v>
      </c>
      <c r="AV533" s="13" t="s">
        <v>81</v>
      </c>
      <c r="AW533" s="13" t="s">
        <v>30</v>
      </c>
      <c r="AX533" s="13" t="s">
        <v>73</v>
      </c>
      <c r="AY533" s="261" t="s">
        <v>128</v>
      </c>
    </row>
    <row r="534" s="13" customFormat="1">
      <c r="A534" s="13"/>
      <c r="B534" s="251"/>
      <c r="C534" s="252"/>
      <c r="D534" s="253" t="s">
        <v>136</v>
      </c>
      <c r="E534" s="254" t="s">
        <v>1</v>
      </c>
      <c r="F534" s="255" t="s">
        <v>560</v>
      </c>
      <c r="G534" s="252"/>
      <c r="H534" s="254" t="s">
        <v>1</v>
      </c>
      <c r="I534" s="256"/>
      <c r="J534" s="252"/>
      <c r="K534" s="252"/>
      <c r="L534" s="257"/>
      <c r="M534" s="258"/>
      <c r="N534" s="259"/>
      <c r="O534" s="259"/>
      <c r="P534" s="259"/>
      <c r="Q534" s="259"/>
      <c r="R534" s="259"/>
      <c r="S534" s="259"/>
      <c r="T534" s="26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61" t="s">
        <v>136</v>
      </c>
      <c r="AU534" s="261" t="s">
        <v>83</v>
      </c>
      <c r="AV534" s="13" t="s">
        <v>81</v>
      </c>
      <c r="AW534" s="13" t="s">
        <v>30</v>
      </c>
      <c r="AX534" s="13" t="s">
        <v>73</v>
      </c>
      <c r="AY534" s="261" t="s">
        <v>128</v>
      </c>
    </row>
    <row r="535" s="14" customFormat="1">
      <c r="A535" s="14"/>
      <c r="B535" s="262"/>
      <c r="C535" s="263"/>
      <c r="D535" s="253" t="s">
        <v>136</v>
      </c>
      <c r="E535" s="264" t="s">
        <v>1</v>
      </c>
      <c r="F535" s="265" t="s">
        <v>81</v>
      </c>
      <c r="G535" s="263"/>
      <c r="H535" s="266">
        <v>1</v>
      </c>
      <c r="I535" s="267"/>
      <c r="J535" s="263"/>
      <c r="K535" s="263"/>
      <c r="L535" s="268"/>
      <c r="M535" s="269"/>
      <c r="N535" s="270"/>
      <c r="O535" s="270"/>
      <c r="P535" s="270"/>
      <c r="Q535" s="270"/>
      <c r="R535" s="270"/>
      <c r="S535" s="270"/>
      <c r="T535" s="27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72" t="s">
        <v>136</v>
      </c>
      <c r="AU535" s="272" t="s">
        <v>83</v>
      </c>
      <c r="AV535" s="14" t="s">
        <v>83</v>
      </c>
      <c r="AW535" s="14" t="s">
        <v>30</v>
      </c>
      <c r="AX535" s="14" t="s">
        <v>81</v>
      </c>
      <c r="AY535" s="272" t="s">
        <v>128</v>
      </c>
    </row>
    <row r="536" s="2" customFormat="1" ht="21.75" customHeight="1">
      <c r="A536" s="39"/>
      <c r="B536" s="40"/>
      <c r="C536" s="295" t="s">
        <v>481</v>
      </c>
      <c r="D536" s="295" t="s">
        <v>219</v>
      </c>
      <c r="E536" s="296" t="s">
        <v>816</v>
      </c>
      <c r="F536" s="297" t="s">
        <v>817</v>
      </c>
      <c r="G536" s="298" t="s">
        <v>408</v>
      </c>
      <c r="H536" s="299">
        <v>1</v>
      </c>
      <c r="I536" s="300"/>
      <c r="J536" s="301">
        <f>ROUND(I536*H536,2)</f>
        <v>0</v>
      </c>
      <c r="K536" s="302"/>
      <c r="L536" s="303"/>
      <c r="M536" s="304" t="s">
        <v>1</v>
      </c>
      <c r="N536" s="305" t="s">
        <v>38</v>
      </c>
      <c r="O536" s="92"/>
      <c r="P536" s="247">
        <f>O536*H536</f>
        <v>0</v>
      </c>
      <c r="Q536" s="247">
        <v>0.0076</v>
      </c>
      <c r="R536" s="247">
        <f>Q536*H536</f>
        <v>0.0076</v>
      </c>
      <c r="S536" s="247">
        <v>0</v>
      </c>
      <c r="T536" s="248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49" t="s">
        <v>184</v>
      </c>
      <c r="AT536" s="249" t="s">
        <v>219</v>
      </c>
      <c r="AU536" s="249" t="s">
        <v>83</v>
      </c>
      <c r="AY536" s="18" t="s">
        <v>128</v>
      </c>
      <c r="BE536" s="250">
        <f>IF(N536="základní",J536,0)</f>
        <v>0</v>
      </c>
      <c r="BF536" s="250">
        <f>IF(N536="snížená",J536,0)</f>
        <v>0</v>
      </c>
      <c r="BG536" s="250">
        <f>IF(N536="zákl. přenesená",J536,0)</f>
        <v>0</v>
      </c>
      <c r="BH536" s="250">
        <f>IF(N536="sníž. přenesená",J536,0)</f>
        <v>0</v>
      </c>
      <c r="BI536" s="250">
        <f>IF(N536="nulová",J536,0)</f>
        <v>0</v>
      </c>
      <c r="BJ536" s="18" t="s">
        <v>81</v>
      </c>
      <c r="BK536" s="250">
        <f>ROUND(I536*H536,2)</f>
        <v>0</v>
      </c>
      <c r="BL536" s="18" t="s">
        <v>134</v>
      </c>
      <c r="BM536" s="249" t="s">
        <v>818</v>
      </c>
    </row>
    <row r="537" s="13" customFormat="1">
      <c r="A537" s="13"/>
      <c r="B537" s="251"/>
      <c r="C537" s="252"/>
      <c r="D537" s="253" t="s">
        <v>136</v>
      </c>
      <c r="E537" s="254" t="s">
        <v>1</v>
      </c>
      <c r="F537" s="255" t="s">
        <v>421</v>
      </c>
      <c r="G537" s="252"/>
      <c r="H537" s="254" t="s">
        <v>1</v>
      </c>
      <c r="I537" s="256"/>
      <c r="J537" s="252"/>
      <c r="K537" s="252"/>
      <c r="L537" s="257"/>
      <c r="M537" s="258"/>
      <c r="N537" s="259"/>
      <c r="O537" s="259"/>
      <c r="P537" s="259"/>
      <c r="Q537" s="259"/>
      <c r="R537" s="259"/>
      <c r="S537" s="259"/>
      <c r="T537" s="26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61" t="s">
        <v>136</v>
      </c>
      <c r="AU537" s="261" t="s">
        <v>83</v>
      </c>
      <c r="AV537" s="13" t="s">
        <v>81</v>
      </c>
      <c r="AW537" s="13" t="s">
        <v>30</v>
      </c>
      <c r="AX537" s="13" t="s">
        <v>73</v>
      </c>
      <c r="AY537" s="261" t="s">
        <v>128</v>
      </c>
    </row>
    <row r="538" s="13" customFormat="1">
      <c r="A538" s="13"/>
      <c r="B538" s="251"/>
      <c r="C538" s="252"/>
      <c r="D538" s="253" t="s">
        <v>136</v>
      </c>
      <c r="E538" s="254" t="s">
        <v>1</v>
      </c>
      <c r="F538" s="255" t="s">
        <v>422</v>
      </c>
      <c r="G538" s="252"/>
      <c r="H538" s="254" t="s">
        <v>1</v>
      </c>
      <c r="I538" s="256"/>
      <c r="J538" s="252"/>
      <c r="K538" s="252"/>
      <c r="L538" s="257"/>
      <c r="M538" s="258"/>
      <c r="N538" s="259"/>
      <c r="O538" s="259"/>
      <c r="P538" s="259"/>
      <c r="Q538" s="259"/>
      <c r="R538" s="259"/>
      <c r="S538" s="259"/>
      <c r="T538" s="26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1" t="s">
        <v>136</v>
      </c>
      <c r="AU538" s="261" t="s">
        <v>83</v>
      </c>
      <c r="AV538" s="13" t="s">
        <v>81</v>
      </c>
      <c r="AW538" s="13" t="s">
        <v>30</v>
      </c>
      <c r="AX538" s="13" t="s">
        <v>73</v>
      </c>
      <c r="AY538" s="261" t="s">
        <v>128</v>
      </c>
    </row>
    <row r="539" s="13" customFormat="1">
      <c r="A539" s="13"/>
      <c r="B539" s="251"/>
      <c r="C539" s="252"/>
      <c r="D539" s="253" t="s">
        <v>136</v>
      </c>
      <c r="E539" s="254" t="s">
        <v>1</v>
      </c>
      <c r="F539" s="255" t="s">
        <v>423</v>
      </c>
      <c r="G539" s="252"/>
      <c r="H539" s="254" t="s">
        <v>1</v>
      </c>
      <c r="I539" s="256"/>
      <c r="J539" s="252"/>
      <c r="K539" s="252"/>
      <c r="L539" s="257"/>
      <c r="M539" s="258"/>
      <c r="N539" s="259"/>
      <c r="O539" s="259"/>
      <c r="P539" s="259"/>
      <c r="Q539" s="259"/>
      <c r="R539" s="259"/>
      <c r="S539" s="259"/>
      <c r="T539" s="260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61" t="s">
        <v>136</v>
      </c>
      <c r="AU539" s="261" t="s">
        <v>83</v>
      </c>
      <c r="AV539" s="13" t="s">
        <v>81</v>
      </c>
      <c r="AW539" s="13" t="s">
        <v>30</v>
      </c>
      <c r="AX539" s="13" t="s">
        <v>73</v>
      </c>
      <c r="AY539" s="261" t="s">
        <v>128</v>
      </c>
    </row>
    <row r="540" s="13" customFormat="1">
      <c r="A540" s="13"/>
      <c r="B540" s="251"/>
      <c r="C540" s="252"/>
      <c r="D540" s="253" t="s">
        <v>136</v>
      </c>
      <c r="E540" s="254" t="s">
        <v>1</v>
      </c>
      <c r="F540" s="255" t="s">
        <v>414</v>
      </c>
      <c r="G540" s="252"/>
      <c r="H540" s="254" t="s">
        <v>1</v>
      </c>
      <c r="I540" s="256"/>
      <c r="J540" s="252"/>
      <c r="K540" s="252"/>
      <c r="L540" s="257"/>
      <c r="M540" s="258"/>
      <c r="N540" s="259"/>
      <c r="O540" s="259"/>
      <c r="P540" s="259"/>
      <c r="Q540" s="259"/>
      <c r="R540" s="259"/>
      <c r="S540" s="259"/>
      <c r="T540" s="26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61" t="s">
        <v>136</v>
      </c>
      <c r="AU540" s="261" t="s">
        <v>83</v>
      </c>
      <c r="AV540" s="13" t="s">
        <v>81</v>
      </c>
      <c r="AW540" s="13" t="s">
        <v>30</v>
      </c>
      <c r="AX540" s="13" t="s">
        <v>73</v>
      </c>
      <c r="AY540" s="261" t="s">
        <v>128</v>
      </c>
    </row>
    <row r="541" s="13" customFormat="1">
      <c r="A541" s="13"/>
      <c r="B541" s="251"/>
      <c r="C541" s="252"/>
      <c r="D541" s="253" t="s">
        <v>136</v>
      </c>
      <c r="E541" s="254" t="s">
        <v>1</v>
      </c>
      <c r="F541" s="255" t="s">
        <v>768</v>
      </c>
      <c r="G541" s="252"/>
      <c r="H541" s="254" t="s">
        <v>1</v>
      </c>
      <c r="I541" s="256"/>
      <c r="J541" s="252"/>
      <c r="K541" s="252"/>
      <c r="L541" s="257"/>
      <c r="M541" s="258"/>
      <c r="N541" s="259"/>
      <c r="O541" s="259"/>
      <c r="P541" s="259"/>
      <c r="Q541" s="259"/>
      <c r="R541" s="259"/>
      <c r="S541" s="259"/>
      <c r="T541" s="26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61" t="s">
        <v>136</v>
      </c>
      <c r="AU541" s="261" t="s">
        <v>83</v>
      </c>
      <c r="AV541" s="13" t="s">
        <v>81</v>
      </c>
      <c r="AW541" s="13" t="s">
        <v>30</v>
      </c>
      <c r="AX541" s="13" t="s">
        <v>73</v>
      </c>
      <c r="AY541" s="261" t="s">
        <v>128</v>
      </c>
    </row>
    <row r="542" s="13" customFormat="1">
      <c r="A542" s="13"/>
      <c r="B542" s="251"/>
      <c r="C542" s="252"/>
      <c r="D542" s="253" t="s">
        <v>136</v>
      </c>
      <c r="E542" s="254" t="s">
        <v>1</v>
      </c>
      <c r="F542" s="255" t="s">
        <v>569</v>
      </c>
      <c r="G542" s="252"/>
      <c r="H542" s="254" t="s">
        <v>1</v>
      </c>
      <c r="I542" s="256"/>
      <c r="J542" s="252"/>
      <c r="K542" s="252"/>
      <c r="L542" s="257"/>
      <c r="M542" s="258"/>
      <c r="N542" s="259"/>
      <c r="O542" s="259"/>
      <c r="P542" s="259"/>
      <c r="Q542" s="259"/>
      <c r="R542" s="259"/>
      <c r="S542" s="259"/>
      <c r="T542" s="260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61" t="s">
        <v>136</v>
      </c>
      <c r="AU542" s="261" t="s">
        <v>83</v>
      </c>
      <c r="AV542" s="13" t="s">
        <v>81</v>
      </c>
      <c r="AW542" s="13" t="s">
        <v>30</v>
      </c>
      <c r="AX542" s="13" t="s">
        <v>73</v>
      </c>
      <c r="AY542" s="261" t="s">
        <v>128</v>
      </c>
    </row>
    <row r="543" s="14" customFormat="1">
      <c r="A543" s="14"/>
      <c r="B543" s="262"/>
      <c r="C543" s="263"/>
      <c r="D543" s="253" t="s">
        <v>136</v>
      </c>
      <c r="E543" s="264" t="s">
        <v>1</v>
      </c>
      <c r="F543" s="265" t="s">
        <v>81</v>
      </c>
      <c r="G543" s="263"/>
      <c r="H543" s="266">
        <v>1</v>
      </c>
      <c r="I543" s="267"/>
      <c r="J543" s="263"/>
      <c r="K543" s="263"/>
      <c r="L543" s="268"/>
      <c r="M543" s="269"/>
      <c r="N543" s="270"/>
      <c r="O543" s="270"/>
      <c r="P543" s="270"/>
      <c r="Q543" s="270"/>
      <c r="R543" s="270"/>
      <c r="S543" s="270"/>
      <c r="T543" s="27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72" t="s">
        <v>136</v>
      </c>
      <c r="AU543" s="272" t="s">
        <v>83</v>
      </c>
      <c r="AV543" s="14" t="s">
        <v>83</v>
      </c>
      <c r="AW543" s="14" t="s">
        <v>30</v>
      </c>
      <c r="AX543" s="14" t="s">
        <v>81</v>
      </c>
      <c r="AY543" s="272" t="s">
        <v>128</v>
      </c>
    </row>
    <row r="544" s="2" customFormat="1" ht="16.5" customHeight="1">
      <c r="A544" s="39"/>
      <c r="B544" s="40"/>
      <c r="C544" s="237" t="s">
        <v>485</v>
      </c>
      <c r="D544" s="237" t="s">
        <v>130</v>
      </c>
      <c r="E544" s="238" t="s">
        <v>557</v>
      </c>
      <c r="F544" s="239" t="s">
        <v>558</v>
      </c>
      <c r="G544" s="240" t="s">
        <v>408</v>
      </c>
      <c r="H544" s="241">
        <v>1</v>
      </c>
      <c r="I544" s="242"/>
      <c r="J544" s="243">
        <f>ROUND(I544*H544,2)</f>
        <v>0</v>
      </c>
      <c r="K544" s="244"/>
      <c r="L544" s="45"/>
      <c r="M544" s="245" t="s">
        <v>1</v>
      </c>
      <c r="N544" s="246" t="s">
        <v>38</v>
      </c>
      <c r="O544" s="92"/>
      <c r="P544" s="247">
        <f>O544*H544</f>
        <v>0</v>
      </c>
      <c r="Q544" s="247">
        <v>0.00296</v>
      </c>
      <c r="R544" s="247">
        <f>Q544*H544</f>
        <v>0.00296</v>
      </c>
      <c r="S544" s="247">
        <v>0</v>
      </c>
      <c r="T544" s="248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49" t="s">
        <v>134</v>
      </c>
      <c r="AT544" s="249" t="s">
        <v>130</v>
      </c>
      <c r="AU544" s="249" t="s">
        <v>83</v>
      </c>
      <c r="AY544" s="18" t="s">
        <v>128</v>
      </c>
      <c r="BE544" s="250">
        <f>IF(N544="základní",J544,0)</f>
        <v>0</v>
      </c>
      <c r="BF544" s="250">
        <f>IF(N544="snížená",J544,0)</f>
        <v>0</v>
      </c>
      <c r="BG544" s="250">
        <f>IF(N544="zákl. přenesená",J544,0)</f>
        <v>0</v>
      </c>
      <c r="BH544" s="250">
        <f>IF(N544="sníž. přenesená",J544,0)</f>
        <v>0</v>
      </c>
      <c r="BI544" s="250">
        <f>IF(N544="nulová",J544,0)</f>
        <v>0</v>
      </c>
      <c r="BJ544" s="18" t="s">
        <v>81</v>
      </c>
      <c r="BK544" s="250">
        <f>ROUND(I544*H544,2)</f>
        <v>0</v>
      </c>
      <c r="BL544" s="18" t="s">
        <v>134</v>
      </c>
      <c r="BM544" s="249" t="s">
        <v>819</v>
      </c>
    </row>
    <row r="545" s="13" customFormat="1">
      <c r="A545" s="13"/>
      <c r="B545" s="251"/>
      <c r="C545" s="252"/>
      <c r="D545" s="253" t="s">
        <v>136</v>
      </c>
      <c r="E545" s="254" t="s">
        <v>1</v>
      </c>
      <c r="F545" s="255" t="s">
        <v>414</v>
      </c>
      <c r="G545" s="252"/>
      <c r="H545" s="254" t="s">
        <v>1</v>
      </c>
      <c r="I545" s="256"/>
      <c r="J545" s="252"/>
      <c r="K545" s="252"/>
      <c r="L545" s="257"/>
      <c r="M545" s="258"/>
      <c r="N545" s="259"/>
      <c r="O545" s="259"/>
      <c r="P545" s="259"/>
      <c r="Q545" s="259"/>
      <c r="R545" s="259"/>
      <c r="S545" s="259"/>
      <c r="T545" s="26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61" t="s">
        <v>136</v>
      </c>
      <c r="AU545" s="261" t="s">
        <v>83</v>
      </c>
      <c r="AV545" s="13" t="s">
        <v>81</v>
      </c>
      <c r="AW545" s="13" t="s">
        <v>30</v>
      </c>
      <c r="AX545" s="13" t="s">
        <v>73</v>
      </c>
      <c r="AY545" s="261" t="s">
        <v>128</v>
      </c>
    </row>
    <row r="546" s="13" customFormat="1">
      <c r="A546" s="13"/>
      <c r="B546" s="251"/>
      <c r="C546" s="252"/>
      <c r="D546" s="253" t="s">
        <v>136</v>
      </c>
      <c r="E546" s="254" t="s">
        <v>1</v>
      </c>
      <c r="F546" s="255" t="s">
        <v>768</v>
      </c>
      <c r="G546" s="252"/>
      <c r="H546" s="254" t="s">
        <v>1</v>
      </c>
      <c r="I546" s="256"/>
      <c r="J546" s="252"/>
      <c r="K546" s="252"/>
      <c r="L546" s="257"/>
      <c r="M546" s="258"/>
      <c r="N546" s="259"/>
      <c r="O546" s="259"/>
      <c r="P546" s="259"/>
      <c r="Q546" s="259"/>
      <c r="R546" s="259"/>
      <c r="S546" s="259"/>
      <c r="T546" s="260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61" t="s">
        <v>136</v>
      </c>
      <c r="AU546" s="261" t="s">
        <v>83</v>
      </c>
      <c r="AV546" s="13" t="s">
        <v>81</v>
      </c>
      <c r="AW546" s="13" t="s">
        <v>30</v>
      </c>
      <c r="AX546" s="13" t="s">
        <v>73</v>
      </c>
      <c r="AY546" s="261" t="s">
        <v>128</v>
      </c>
    </row>
    <row r="547" s="13" customFormat="1">
      <c r="A547" s="13"/>
      <c r="B547" s="251"/>
      <c r="C547" s="252"/>
      <c r="D547" s="253" t="s">
        <v>136</v>
      </c>
      <c r="E547" s="254" t="s">
        <v>1</v>
      </c>
      <c r="F547" s="255" t="s">
        <v>432</v>
      </c>
      <c r="G547" s="252"/>
      <c r="H547" s="254" t="s">
        <v>1</v>
      </c>
      <c r="I547" s="256"/>
      <c r="J547" s="252"/>
      <c r="K547" s="252"/>
      <c r="L547" s="257"/>
      <c r="M547" s="258"/>
      <c r="N547" s="259"/>
      <c r="O547" s="259"/>
      <c r="P547" s="259"/>
      <c r="Q547" s="259"/>
      <c r="R547" s="259"/>
      <c r="S547" s="259"/>
      <c r="T547" s="260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61" t="s">
        <v>136</v>
      </c>
      <c r="AU547" s="261" t="s">
        <v>83</v>
      </c>
      <c r="AV547" s="13" t="s">
        <v>81</v>
      </c>
      <c r="AW547" s="13" t="s">
        <v>30</v>
      </c>
      <c r="AX547" s="13" t="s">
        <v>73</v>
      </c>
      <c r="AY547" s="261" t="s">
        <v>128</v>
      </c>
    </row>
    <row r="548" s="14" customFormat="1">
      <c r="A548" s="14"/>
      <c r="B548" s="262"/>
      <c r="C548" s="263"/>
      <c r="D548" s="253" t="s">
        <v>136</v>
      </c>
      <c r="E548" s="264" t="s">
        <v>1</v>
      </c>
      <c r="F548" s="265" t="s">
        <v>81</v>
      </c>
      <c r="G548" s="263"/>
      <c r="H548" s="266">
        <v>1</v>
      </c>
      <c r="I548" s="267"/>
      <c r="J548" s="263"/>
      <c r="K548" s="263"/>
      <c r="L548" s="268"/>
      <c r="M548" s="269"/>
      <c r="N548" s="270"/>
      <c r="O548" s="270"/>
      <c r="P548" s="270"/>
      <c r="Q548" s="270"/>
      <c r="R548" s="270"/>
      <c r="S548" s="270"/>
      <c r="T548" s="271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72" t="s">
        <v>136</v>
      </c>
      <c r="AU548" s="272" t="s">
        <v>83</v>
      </c>
      <c r="AV548" s="14" t="s">
        <v>83</v>
      </c>
      <c r="AW548" s="14" t="s">
        <v>30</v>
      </c>
      <c r="AX548" s="14" t="s">
        <v>81</v>
      </c>
      <c r="AY548" s="272" t="s">
        <v>128</v>
      </c>
    </row>
    <row r="549" s="2" customFormat="1" ht="16.5" customHeight="1">
      <c r="A549" s="39"/>
      <c r="B549" s="40"/>
      <c r="C549" s="295" t="s">
        <v>498</v>
      </c>
      <c r="D549" s="295" t="s">
        <v>219</v>
      </c>
      <c r="E549" s="296" t="s">
        <v>562</v>
      </c>
      <c r="F549" s="297" t="s">
        <v>563</v>
      </c>
      <c r="G549" s="298" t="s">
        <v>408</v>
      </c>
      <c r="H549" s="299">
        <v>1</v>
      </c>
      <c r="I549" s="300"/>
      <c r="J549" s="301">
        <f>ROUND(I549*H549,2)</f>
        <v>0</v>
      </c>
      <c r="K549" s="302"/>
      <c r="L549" s="303"/>
      <c r="M549" s="304" t="s">
        <v>1</v>
      </c>
      <c r="N549" s="305" t="s">
        <v>38</v>
      </c>
      <c r="O549" s="92"/>
      <c r="P549" s="247">
        <f>O549*H549</f>
        <v>0</v>
      </c>
      <c r="Q549" s="247">
        <v>0.045999999999999999</v>
      </c>
      <c r="R549" s="247">
        <f>Q549*H549</f>
        <v>0.045999999999999999</v>
      </c>
      <c r="S549" s="247">
        <v>0</v>
      </c>
      <c r="T549" s="248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49" t="s">
        <v>184</v>
      </c>
      <c r="AT549" s="249" t="s">
        <v>219</v>
      </c>
      <c r="AU549" s="249" t="s">
        <v>83</v>
      </c>
      <c r="AY549" s="18" t="s">
        <v>128</v>
      </c>
      <c r="BE549" s="250">
        <f>IF(N549="základní",J549,0)</f>
        <v>0</v>
      </c>
      <c r="BF549" s="250">
        <f>IF(N549="snížená",J549,0)</f>
        <v>0</v>
      </c>
      <c r="BG549" s="250">
        <f>IF(N549="zákl. přenesená",J549,0)</f>
        <v>0</v>
      </c>
      <c r="BH549" s="250">
        <f>IF(N549="sníž. přenesená",J549,0)</f>
        <v>0</v>
      </c>
      <c r="BI549" s="250">
        <f>IF(N549="nulová",J549,0)</f>
        <v>0</v>
      </c>
      <c r="BJ549" s="18" t="s">
        <v>81</v>
      </c>
      <c r="BK549" s="250">
        <f>ROUND(I549*H549,2)</f>
        <v>0</v>
      </c>
      <c r="BL549" s="18" t="s">
        <v>134</v>
      </c>
      <c r="BM549" s="249" t="s">
        <v>820</v>
      </c>
    </row>
    <row r="550" s="13" customFormat="1">
      <c r="A550" s="13"/>
      <c r="B550" s="251"/>
      <c r="C550" s="252"/>
      <c r="D550" s="253" t="s">
        <v>136</v>
      </c>
      <c r="E550" s="254" t="s">
        <v>1</v>
      </c>
      <c r="F550" s="255" t="s">
        <v>421</v>
      </c>
      <c r="G550" s="252"/>
      <c r="H550" s="254" t="s">
        <v>1</v>
      </c>
      <c r="I550" s="256"/>
      <c r="J550" s="252"/>
      <c r="K550" s="252"/>
      <c r="L550" s="257"/>
      <c r="M550" s="258"/>
      <c r="N550" s="259"/>
      <c r="O550" s="259"/>
      <c r="P550" s="259"/>
      <c r="Q550" s="259"/>
      <c r="R550" s="259"/>
      <c r="S550" s="259"/>
      <c r="T550" s="260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61" t="s">
        <v>136</v>
      </c>
      <c r="AU550" s="261" t="s">
        <v>83</v>
      </c>
      <c r="AV550" s="13" t="s">
        <v>81</v>
      </c>
      <c r="AW550" s="13" t="s">
        <v>30</v>
      </c>
      <c r="AX550" s="13" t="s">
        <v>73</v>
      </c>
      <c r="AY550" s="261" t="s">
        <v>128</v>
      </c>
    </row>
    <row r="551" s="13" customFormat="1">
      <c r="A551" s="13"/>
      <c r="B551" s="251"/>
      <c r="C551" s="252"/>
      <c r="D551" s="253" t="s">
        <v>136</v>
      </c>
      <c r="E551" s="254" t="s">
        <v>1</v>
      </c>
      <c r="F551" s="255" t="s">
        <v>422</v>
      </c>
      <c r="G551" s="252"/>
      <c r="H551" s="254" t="s">
        <v>1</v>
      </c>
      <c r="I551" s="256"/>
      <c r="J551" s="252"/>
      <c r="K551" s="252"/>
      <c r="L551" s="257"/>
      <c r="M551" s="258"/>
      <c r="N551" s="259"/>
      <c r="O551" s="259"/>
      <c r="P551" s="259"/>
      <c r="Q551" s="259"/>
      <c r="R551" s="259"/>
      <c r="S551" s="259"/>
      <c r="T551" s="26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61" t="s">
        <v>136</v>
      </c>
      <c r="AU551" s="261" t="s">
        <v>83</v>
      </c>
      <c r="AV551" s="13" t="s">
        <v>81</v>
      </c>
      <c r="AW551" s="13" t="s">
        <v>30</v>
      </c>
      <c r="AX551" s="13" t="s">
        <v>73</v>
      </c>
      <c r="AY551" s="261" t="s">
        <v>128</v>
      </c>
    </row>
    <row r="552" s="13" customFormat="1">
      <c r="A552" s="13"/>
      <c r="B552" s="251"/>
      <c r="C552" s="252"/>
      <c r="D552" s="253" t="s">
        <v>136</v>
      </c>
      <c r="E552" s="254" t="s">
        <v>1</v>
      </c>
      <c r="F552" s="255" t="s">
        <v>423</v>
      </c>
      <c r="G552" s="252"/>
      <c r="H552" s="254" t="s">
        <v>1</v>
      </c>
      <c r="I552" s="256"/>
      <c r="J552" s="252"/>
      <c r="K552" s="252"/>
      <c r="L552" s="257"/>
      <c r="M552" s="258"/>
      <c r="N552" s="259"/>
      <c r="O552" s="259"/>
      <c r="P552" s="259"/>
      <c r="Q552" s="259"/>
      <c r="R552" s="259"/>
      <c r="S552" s="259"/>
      <c r="T552" s="260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61" t="s">
        <v>136</v>
      </c>
      <c r="AU552" s="261" t="s">
        <v>83</v>
      </c>
      <c r="AV552" s="13" t="s">
        <v>81</v>
      </c>
      <c r="AW552" s="13" t="s">
        <v>30</v>
      </c>
      <c r="AX552" s="13" t="s">
        <v>73</v>
      </c>
      <c r="AY552" s="261" t="s">
        <v>128</v>
      </c>
    </row>
    <row r="553" s="13" customFormat="1">
      <c r="A553" s="13"/>
      <c r="B553" s="251"/>
      <c r="C553" s="252"/>
      <c r="D553" s="253" t="s">
        <v>136</v>
      </c>
      <c r="E553" s="254" t="s">
        <v>1</v>
      </c>
      <c r="F553" s="255" t="s">
        <v>414</v>
      </c>
      <c r="G553" s="252"/>
      <c r="H553" s="254" t="s">
        <v>1</v>
      </c>
      <c r="I553" s="256"/>
      <c r="J553" s="252"/>
      <c r="K553" s="252"/>
      <c r="L553" s="257"/>
      <c r="M553" s="258"/>
      <c r="N553" s="259"/>
      <c r="O553" s="259"/>
      <c r="P553" s="259"/>
      <c r="Q553" s="259"/>
      <c r="R553" s="259"/>
      <c r="S553" s="259"/>
      <c r="T553" s="26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61" t="s">
        <v>136</v>
      </c>
      <c r="AU553" s="261" t="s">
        <v>83</v>
      </c>
      <c r="AV553" s="13" t="s">
        <v>81</v>
      </c>
      <c r="AW553" s="13" t="s">
        <v>30</v>
      </c>
      <c r="AX553" s="13" t="s">
        <v>73</v>
      </c>
      <c r="AY553" s="261" t="s">
        <v>128</v>
      </c>
    </row>
    <row r="554" s="13" customFormat="1">
      <c r="A554" s="13"/>
      <c r="B554" s="251"/>
      <c r="C554" s="252"/>
      <c r="D554" s="253" t="s">
        <v>136</v>
      </c>
      <c r="E554" s="254" t="s">
        <v>1</v>
      </c>
      <c r="F554" s="255" t="s">
        <v>768</v>
      </c>
      <c r="G554" s="252"/>
      <c r="H554" s="254" t="s">
        <v>1</v>
      </c>
      <c r="I554" s="256"/>
      <c r="J554" s="252"/>
      <c r="K554" s="252"/>
      <c r="L554" s="257"/>
      <c r="M554" s="258"/>
      <c r="N554" s="259"/>
      <c r="O554" s="259"/>
      <c r="P554" s="259"/>
      <c r="Q554" s="259"/>
      <c r="R554" s="259"/>
      <c r="S554" s="259"/>
      <c r="T554" s="26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61" t="s">
        <v>136</v>
      </c>
      <c r="AU554" s="261" t="s">
        <v>83</v>
      </c>
      <c r="AV554" s="13" t="s">
        <v>81</v>
      </c>
      <c r="AW554" s="13" t="s">
        <v>30</v>
      </c>
      <c r="AX554" s="13" t="s">
        <v>73</v>
      </c>
      <c r="AY554" s="261" t="s">
        <v>128</v>
      </c>
    </row>
    <row r="555" s="13" customFormat="1">
      <c r="A555" s="13"/>
      <c r="B555" s="251"/>
      <c r="C555" s="252"/>
      <c r="D555" s="253" t="s">
        <v>136</v>
      </c>
      <c r="E555" s="254" t="s">
        <v>1</v>
      </c>
      <c r="F555" s="255" t="s">
        <v>432</v>
      </c>
      <c r="G555" s="252"/>
      <c r="H555" s="254" t="s">
        <v>1</v>
      </c>
      <c r="I555" s="256"/>
      <c r="J555" s="252"/>
      <c r="K555" s="252"/>
      <c r="L555" s="257"/>
      <c r="M555" s="258"/>
      <c r="N555" s="259"/>
      <c r="O555" s="259"/>
      <c r="P555" s="259"/>
      <c r="Q555" s="259"/>
      <c r="R555" s="259"/>
      <c r="S555" s="259"/>
      <c r="T555" s="260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61" t="s">
        <v>136</v>
      </c>
      <c r="AU555" s="261" t="s">
        <v>83</v>
      </c>
      <c r="AV555" s="13" t="s">
        <v>81</v>
      </c>
      <c r="AW555" s="13" t="s">
        <v>30</v>
      </c>
      <c r="AX555" s="13" t="s">
        <v>73</v>
      </c>
      <c r="AY555" s="261" t="s">
        <v>128</v>
      </c>
    </row>
    <row r="556" s="14" customFormat="1">
      <c r="A556" s="14"/>
      <c r="B556" s="262"/>
      <c r="C556" s="263"/>
      <c r="D556" s="253" t="s">
        <v>136</v>
      </c>
      <c r="E556" s="264" t="s">
        <v>1</v>
      </c>
      <c r="F556" s="265" t="s">
        <v>81</v>
      </c>
      <c r="G556" s="263"/>
      <c r="H556" s="266">
        <v>1</v>
      </c>
      <c r="I556" s="267"/>
      <c r="J556" s="263"/>
      <c r="K556" s="263"/>
      <c r="L556" s="268"/>
      <c r="M556" s="269"/>
      <c r="N556" s="270"/>
      <c r="O556" s="270"/>
      <c r="P556" s="270"/>
      <c r="Q556" s="270"/>
      <c r="R556" s="270"/>
      <c r="S556" s="270"/>
      <c r="T556" s="271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72" t="s">
        <v>136</v>
      </c>
      <c r="AU556" s="272" t="s">
        <v>83</v>
      </c>
      <c r="AV556" s="14" t="s">
        <v>83</v>
      </c>
      <c r="AW556" s="14" t="s">
        <v>30</v>
      </c>
      <c r="AX556" s="14" t="s">
        <v>81</v>
      </c>
      <c r="AY556" s="272" t="s">
        <v>128</v>
      </c>
    </row>
    <row r="557" s="2" customFormat="1" ht="21.75" customHeight="1">
      <c r="A557" s="39"/>
      <c r="B557" s="40"/>
      <c r="C557" s="295" t="s">
        <v>506</v>
      </c>
      <c r="D557" s="295" t="s">
        <v>219</v>
      </c>
      <c r="E557" s="296" t="s">
        <v>566</v>
      </c>
      <c r="F557" s="297" t="s">
        <v>567</v>
      </c>
      <c r="G557" s="298" t="s">
        <v>408</v>
      </c>
      <c r="H557" s="299">
        <v>1</v>
      </c>
      <c r="I557" s="300"/>
      <c r="J557" s="301">
        <f>ROUND(I557*H557,2)</f>
        <v>0</v>
      </c>
      <c r="K557" s="302"/>
      <c r="L557" s="303"/>
      <c r="M557" s="304" t="s">
        <v>1</v>
      </c>
      <c r="N557" s="305" t="s">
        <v>38</v>
      </c>
      <c r="O557" s="92"/>
      <c r="P557" s="247">
        <f>O557*H557</f>
        <v>0</v>
      </c>
      <c r="Q557" s="247">
        <v>0.0076</v>
      </c>
      <c r="R557" s="247">
        <f>Q557*H557</f>
        <v>0.0076</v>
      </c>
      <c r="S557" s="247">
        <v>0</v>
      </c>
      <c r="T557" s="248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49" t="s">
        <v>184</v>
      </c>
      <c r="AT557" s="249" t="s">
        <v>219</v>
      </c>
      <c r="AU557" s="249" t="s">
        <v>83</v>
      </c>
      <c r="AY557" s="18" t="s">
        <v>128</v>
      </c>
      <c r="BE557" s="250">
        <f>IF(N557="základní",J557,0)</f>
        <v>0</v>
      </c>
      <c r="BF557" s="250">
        <f>IF(N557="snížená",J557,0)</f>
        <v>0</v>
      </c>
      <c r="BG557" s="250">
        <f>IF(N557="zákl. přenesená",J557,0)</f>
        <v>0</v>
      </c>
      <c r="BH557" s="250">
        <f>IF(N557="sníž. přenesená",J557,0)</f>
        <v>0</v>
      </c>
      <c r="BI557" s="250">
        <f>IF(N557="nulová",J557,0)</f>
        <v>0</v>
      </c>
      <c r="BJ557" s="18" t="s">
        <v>81</v>
      </c>
      <c r="BK557" s="250">
        <f>ROUND(I557*H557,2)</f>
        <v>0</v>
      </c>
      <c r="BL557" s="18" t="s">
        <v>134</v>
      </c>
      <c r="BM557" s="249" t="s">
        <v>821</v>
      </c>
    </row>
    <row r="558" s="13" customFormat="1">
      <c r="A558" s="13"/>
      <c r="B558" s="251"/>
      <c r="C558" s="252"/>
      <c r="D558" s="253" t="s">
        <v>136</v>
      </c>
      <c r="E558" s="254" t="s">
        <v>1</v>
      </c>
      <c r="F558" s="255" t="s">
        <v>421</v>
      </c>
      <c r="G558" s="252"/>
      <c r="H558" s="254" t="s">
        <v>1</v>
      </c>
      <c r="I558" s="256"/>
      <c r="J558" s="252"/>
      <c r="K558" s="252"/>
      <c r="L558" s="257"/>
      <c r="M558" s="258"/>
      <c r="N558" s="259"/>
      <c r="O558" s="259"/>
      <c r="P558" s="259"/>
      <c r="Q558" s="259"/>
      <c r="R558" s="259"/>
      <c r="S558" s="259"/>
      <c r="T558" s="260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61" t="s">
        <v>136</v>
      </c>
      <c r="AU558" s="261" t="s">
        <v>83</v>
      </c>
      <c r="AV558" s="13" t="s">
        <v>81</v>
      </c>
      <c r="AW558" s="13" t="s">
        <v>30</v>
      </c>
      <c r="AX558" s="13" t="s">
        <v>73</v>
      </c>
      <c r="AY558" s="261" t="s">
        <v>128</v>
      </c>
    </row>
    <row r="559" s="13" customFormat="1">
      <c r="A559" s="13"/>
      <c r="B559" s="251"/>
      <c r="C559" s="252"/>
      <c r="D559" s="253" t="s">
        <v>136</v>
      </c>
      <c r="E559" s="254" t="s">
        <v>1</v>
      </c>
      <c r="F559" s="255" t="s">
        <v>422</v>
      </c>
      <c r="G559" s="252"/>
      <c r="H559" s="254" t="s">
        <v>1</v>
      </c>
      <c r="I559" s="256"/>
      <c r="J559" s="252"/>
      <c r="K559" s="252"/>
      <c r="L559" s="257"/>
      <c r="M559" s="258"/>
      <c r="N559" s="259"/>
      <c r="O559" s="259"/>
      <c r="P559" s="259"/>
      <c r="Q559" s="259"/>
      <c r="R559" s="259"/>
      <c r="S559" s="259"/>
      <c r="T559" s="260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61" t="s">
        <v>136</v>
      </c>
      <c r="AU559" s="261" t="s">
        <v>83</v>
      </c>
      <c r="AV559" s="13" t="s">
        <v>81</v>
      </c>
      <c r="AW559" s="13" t="s">
        <v>30</v>
      </c>
      <c r="AX559" s="13" t="s">
        <v>73</v>
      </c>
      <c r="AY559" s="261" t="s">
        <v>128</v>
      </c>
    </row>
    <row r="560" s="13" customFormat="1">
      <c r="A560" s="13"/>
      <c r="B560" s="251"/>
      <c r="C560" s="252"/>
      <c r="D560" s="253" t="s">
        <v>136</v>
      </c>
      <c r="E560" s="254" t="s">
        <v>1</v>
      </c>
      <c r="F560" s="255" t="s">
        <v>423</v>
      </c>
      <c r="G560" s="252"/>
      <c r="H560" s="254" t="s">
        <v>1</v>
      </c>
      <c r="I560" s="256"/>
      <c r="J560" s="252"/>
      <c r="K560" s="252"/>
      <c r="L560" s="257"/>
      <c r="M560" s="258"/>
      <c r="N560" s="259"/>
      <c r="O560" s="259"/>
      <c r="P560" s="259"/>
      <c r="Q560" s="259"/>
      <c r="R560" s="259"/>
      <c r="S560" s="259"/>
      <c r="T560" s="260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61" t="s">
        <v>136</v>
      </c>
      <c r="AU560" s="261" t="s">
        <v>83</v>
      </c>
      <c r="AV560" s="13" t="s">
        <v>81</v>
      </c>
      <c r="AW560" s="13" t="s">
        <v>30</v>
      </c>
      <c r="AX560" s="13" t="s">
        <v>73</v>
      </c>
      <c r="AY560" s="261" t="s">
        <v>128</v>
      </c>
    </row>
    <row r="561" s="13" customFormat="1">
      <c r="A561" s="13"/>
      <c r="B561" s="251"/>
      <c r="C561" s="252"/>
      <c r="D561" s="253" t="s">
        <v>136</v>
      </c>
      <c r="E561" s="254" t="s">
        <v>1</v>
      </c>
      <c r="F561" s="255" t="s">
        <v>414</v>
      </c>
      <c r="G561" s="252"/>
      <c r="H561" s="254" t="s">
        <v>1</v>
      </c>
      <c r="I561" s="256"/>
      <c r="J561" s="252"/>
      <c r="K561" s="252"/>
      <c r="L561" s="257"/>
      <c r="M561" s="258"/>
      <c r="N561" s="259"/>
      <c r="O561" s="259"/>
      <c r="P561" s="259"/>
      <c r="Q561" s="259"/>
      <c r="R561" s="259"/>
      <c r="S561" s="259"/>
      <c r="T561" s="260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61" t="s">
        <v>136</v>
      </c>
      <c r="AU561" s="261" t="s">
        <v>83</v>
      </c>
      <c r="AV561" s="13" t="s">
        <v>81</v>
      </c>
      <c r="AW561" s="13" t="s">
        <v>30</v>
      </c>
      <c r="AX561" s="13" t="s">
        <v>73</v>
      </c>
      <c r="AY561" s="261" t="s">
        <v>128</v>
      </c>
    </row>
    <row r="562" s="13" customFormat="1">
      <c r="A562" s="13"/>
      <c r="B562" s="251"/>
      <c r="C562" s="252"/>
      <c r="D562" s="253" t="s">
        <v>136</v>
      </c>
      <c r="E562" s="254" t="s">
        <v>1</v>
      </c>
      <c r="F562" s="255" t="s">
        <v>768</v>
      </c>
      <c r="G562" s="252"/>
      <c r="H562" s="254" t="s">
        <v>1</v>
      </c>
      <c r="I562" s="256"/>
      <c r="J562" s="252"/>
      <c r="K562" s="252"/>
      <c r="L562" s="257"/>
      <c r="M562" s="258"/>
      <c r="N562" s="259"/>
      <c r="O562" s="259"/>
      <c r="P562" s="259"/>
      <c r="Q562" s="259"/>
      <c r="R562" s="259"/>
      <c r="S562" s="259"/>
      <c r="T562" s="260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61" t="s">
        <v>136</v>
      </c>
      <c r="AU562" s="261" t="s">
        <v>83</v>
      </c>
      <c r="AV562" s="13" t="s">
        <v>81</v>
      </c>
      <c r="AW562" s="13" t="s">
        <v>30</v>
      </c>
      <c r="AX562" s="13" t="s">
        <v>73</v>
      </c>
      <c r="AY562" s="261" t="s">
        <v>128</v>
      </c>
    </row>
    <row r="563" s="13" customFormat="1">
      <c r="A563" s="13"/>
      <c r="B563" s="251"/>
      <c r="C563" s="252"/>
      <c r="D563" s="253" t="s">
        <v>136</v>
      </c>
      <c r="E563" s="254" t="s">
        <v>1</v>
      </c>
      <c r="F563" s="255" t="s">
        <v>514</v>
      </c>
      <c r="G563" s="252"/>
      <c r="H563" s="254" t="s">
        <v>1</v>
      </c>
      <c r="I563" s="256"/>
      <c r="J563" s="252"/>
      <c r="K563" s="252"/>
      <c r="L563" s="257"/>
      <c r="M563" s="258"/>
      <c r="N563" s="259"/>
      <c r="O563" s="259"/>
      <c r="P563" s="259"/>
      <c r="Q563" s="259"/>
      <c r="R563" s="259"/>
      <c r="S563" s="259"/>
      <c r="T563" s="260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61" t="s">
        <v>136</v>
      </c>
      <c r="AU563" s="261" t="s">
        <v>83</v>
      </c>
      <c r="AV563" s="13" t="s">
        <v>81</v>
      </c>
      <c r="AW563" s="13" t="s">
        <v>30</v>
      </c>
      <c r="AX563" s="13" t="s">
        <v>73</v>
      </c>
      <c r="AY563" s="261" t="s">
        <v>128</v>
      </c>
    </row>
    <row r="564" s="14" customFormat="1">
      <c r="A564" s="14"/>
      <c r="B564" s="262"/>
      <c r="C564" s="263"/>
      <c r="D564" s="253" t="s">
        <v>136</v>
      </c>
      <c r="E564" s="264" t="s">
        <v>1</v>
      </c>
      <c r="F564" s="265" t="s">
        <v>81</v>
      </c>
      <c r="G564" s="263"/>
      <c r="H564" s="266">
        <v>1</v>
      </c>
      <c r="I564" s="267"/>
      <c r="J564" s="263"/>
      <c r="K564" s="263"/>
      <c r="L564" s="268"/>
      <c r="M564" s="269"/>
      <c r="N564" s="270"/>
      <c r="O564" s="270"/>
      <c r="P564" s="270"/>
      <c r="Q564" s="270"/>
      <c r="R564" s="270"/>
      <c r="S564" s="270"/>
      <c r="T564" s="271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72" t="s">
        <v>136</v>
      </c>
      <c r="AU564" s="272" t="s">
        <v>83</v>
      </c>
      <c r="AV564" s="14" t="s">
        <v>83</v>
      </c>
      <c r="AW564" s="14" t="s">
        <v>30</v>
      </c>
      <c r="AX564" s="14" t="s">
        <v>81</v>
      </c>
      <c r="AY564" s="272" t="s">
        <v>128</v>
      </c>
    </row>
    <row r="565" s="2" customFormat="1" ht="16.5" customHeight="1">
      <c r="A565" s="39"/>
      <c r="B565" s="40"/>
      <c r="C565" s="237" t="s">
        <v>517</v>
      </c>
      <c r="D565" s="237" t="s">
        <v>130</v>
      </c>
      <c r="E565" s="238" t="s">
        <v>822</v>
      </c>
      <c r="F565" s="239" t="s">
        <v>823</v>
      </c>
      <c r="G565" s="240" t="s">
        <v>408</v>
      </c>
      <c r="H565" s="241">
        <v>1</v>
      </c>
      <c r="I565" s="242"/>
      <c r="J565" s="243">
        <f>ROUND(I565*H565,2)</f>
        <v>0</v>
      </c>
      <c r="K565" s="244"/>
      <c r="L565" s="45"/>
      <c r="M565" s="245" t="s">
        <v>1</v>
      </c>
      <c r="N565" s="246" t="s">
        <v>38</v>
      </c>
      <c r="O565" s="92"/>
      <c r="P565" s="247">
        <f>O565*H565</f>
        <v>0</v>
      </c>
      <c r="Q565" s="247">
        <v>0.00034000000000000002</v>
      </c>
      <c r="R565" s="247">
        <f>Q565*H565</f>
        <v>0.00034000000000000002</v>
      </c>
      <c r="S565" s="247">
        <v>0</v>
      </c>
      <c r="T565" s="248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49" t="s">
        <v>134</v>
      </c>
      <c r="AT565" s="249" t="s">
        <v>130</v>
      </c>
      <c r="AU565" s="249" t="s">
        <v>83</v>
      </c>
      <c r="AY565" s="18" t="s">
        <v>128</v>
      </c>
      <c r="BE565" s="250">
        <f>IF(N565="základní",J565,0)</f>
        <v>0</v>
      </c>
      <c r="BF565" s="250">
        <f>IF(N565="snížená",J565,0)</f>
        <v>0</v>
      </c>
      <c r="BG565" s="250">
        <f>IF(N565="zákl. přenesená",J565,0)</f>
        <v>0</v>
      </c>
      <c r="BH565" s="250">
        <f>IF(N565="sníž. přenesená",J565,0)</f>
        <v>0</v>
      </c>
      <c r="BI565" s="250">
        <f>IF(N565="nulová",J565,0)</f>
        <v>0</v>
      </c>
      <c r="BJ565" s="18" t="s">
        <v>81</v>
      </c>
      <c r="BK565" s="250">
        <f>ROUND(I565*H565,2)</f>
        <v>0</v>
      </c>
      <c r="BL565" s="18" t="s">
        <v>134</v>
      </c>
      <c r="BM565" s="249" t="s">
        <v>824</v>
      </c>
    </row>
    <row r="566" s="13" customFormat="1">
      <c r="A566" s="13"/>
      <c r="B566" s="251"/>
      <c r="C566" s="252"/>
      <c r="D566" s="253" t="s">
        <v>136</v>
      </c>
      <c r="E566" s="254" t="s">
        <v>1</v>
      </c>
      <c r="F566" s="255" t="s">
        <v>414</v>
      </c>
      <c r="G566" s="252"/>
      <c r="H566" s="254" t="s">
        <v>1</v>
      </c>
      <c r="I566" s="256"/>
      <c r="J566" s="252"/>
      <c r="K566" s="252"/>
      <c r="L566" s="257"/>
      <c r="M566" s="258"/>
      <c r="N566" s="259"/>
      <c r="O566" s="259"/>
      <c r="P566" s="259"/>
      <c r="Q566" s="259"/>
      <c r="R566" s="259"/>
      <c r="S566" s="259"/>
      <c r="T566" s="26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61" t="s">
        <v>136</v>
      </c>
      <c r="AU566" s="261" t="s">
        <v>83</v>
      </c>
      <c r="AV566" s="13" t="s">
        <v>81</v>
      </c>
      <c r="AW566" s="13" t="s">
        <v>30</v>
      </c>
      <c r="AX566" s="13" t="s">
        <v>73</v>
      </c>
      <c r="AY566" s="261" t="s">
        <v>128</v>
      </c>
    </row>
    <row r="567" s="13" customFormat="1">
      <c r="A567" s="13"/>
      <c r="B567" s="251"/>
      <c r="C567" s="252"/>
      <c r="D567" s="253" t="s">
        <v>136</v>
      </c>
      <c r="E567" s="254" t="s">
        <v>1</v>
      </c>
      <c r="F567" s="255" t="s">
        <v>768</v>
      </c>
      <c r="G567" s="252"/>
      <c r="H567" s="254" t="s">
        <v>1</v>
      </c>
      <c r="I567" s="256"/>
      <c r="J567" s="252"/>
      <c r="K567" s="252"/>
      <c r="L567" s="257"/>
      <c r="M567" s="258"/>
      <c r="N567" s="259"/>
      <c r="O567" s="259"/>
      <c r="P567" s="259"/>
      <c r="Q567" s="259"/>
      <c r="R567" s="259"/>
      <c r="S567" s="259"/>
      <c r="T567" s="260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61" t="s">
        <v>136</v>
      </c>
      <c r="AU567" s="261" t="s">
        <v>83</v>
      </c>
      <c r="AV567" s="13" t="s">
        <v>81</v>
      </c>
      <c r="AW567" s="13" t="s">
        <v>30</v>
      </c>
      <c r="AX567" s="13" t="s">
        <v>73</v>
      </c>
      <c r="AY567" s="261" t="s">
        <v>128</v>
      </c>
    </row>
    <row r="568" s="13" customFormat="1">
      <c r="A568" s="13"/>
      <c r="B568" s="251"/>
      <c r="C568" s="252"/>
      <c r="D568" s="253" t="s">
        <v>136</v>
      </c>
      <c r="E568" s="254" t="s">
        <v>1</v>
      </c>
      <c r="F568" s="255" t="s">
        <v>546</v>
      </c>
      <c r="G568" s="252"/>
      <c r="H568" s="254" t="s">
        <v>1</v>
      </c>
      <c r="I568" s="256"/>
      <c r="J568" s="252"/>
      <c r="K568" s="252"/>
      <c r="L568" s="257"/>
      <c r="M568" s="258"/>
      <c r="N568" s="259"/>
      <c r="O568" s="259"/>
      <c r="P568" s="259"/>
      <c r="Q568" s="259"/>
      <c r="R568" s="259"/>
      <c r="S568" s="259"/>
      <c r="T568" s="26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61" t="s">
        <v>136</v>
      </c>
      <c r="AU568" s="261" t="s">
        <v>83</v>
      </c>
      <c r="AV568" s="13" t="s">
        <v>81</v>
      </c>
      <c r="AW568" s="13" t="s">
        <v>30</v>
      </c>
      <c r="AX568" s="13" t="s">
        <v>73</v>
      </c>
      <c r="AY568" s="261" t="s">
        <v>128</v>
      </c>
    </row>
    <row r="569" s="14" customFormat="1">
      <c r="A569" s="14"/>
      <c r="B569" s="262"/>
      <c r="C569" s="263"/>
      <c r="D569" s="253" t="s">
        <v>136</v>
      </c>
      <c r="E569" s="264" t="s">
        <v>1</v>
      </c>
      <c r="F569" s="265" t="s">
        <v>81</v>
      </c>
      <c r="G569" s="263"/>
      <c r="H569" s="266">
        <v>1</v>
      </c>
      <c r="I569" s="267"/>
      <c r="J569" s="263"/>
      <c r="K569" s="263"/>
      <c r="L569" s="268"/>
      <c r="M569" s="269"/>
      <c r="N569" s="270"/>
      <c r="O569" s="270"/>
      <c r="P569" s="270"/>
      <c r="Q569" s="270"/>
      <c r="R569" s="270"/>
      <c r="S569" s="270"/>
      <c r="T569" s="27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72" t="s">
        <v>136</v>
      </c>
      <c r="AU569" s="272" t="s">
        <v>83</v>
      </c>
      <c r="AV569" s="14" t="s">
        <v>83</v>
      </c>
      <c r="AW569" s="14" t="s">
        <v>30</v>
      </c>
      <c r="AX569" s="14" t="s">
        <v>81</v>
      </c>
      <c r="AY569" s="272" t="s">
        <v>128</v>
      </c>
    </row>
    <row r="570" s="2" customFormat="1" ht="16.5" customHeight="1">
      <c r="A570" s="39"/>
      <c r="B570" s="40"/>
      <c r="C570" s="295" t="s">
        <v>523</v>
      </c>
      <c r="D570" s="295" t="s">
        <v>219</v>
      </c>
      <c r="E570" s="296" t="s">
        <v>825</v>
      </c>
      <c r="F570" s="297" t="s">
        <v>826</v>
      </c>
      <c r="G570" s="298" t="s">
        <v>408</v>
      </c>
      <c r="H570" s="299">
        <v>1</v>
      </c>
      <c r="I570" s="300"/>
      <c r="J570" s="301">
        <f>ROUND(I570*H570,2)</f>
        <v>0</v>
      </c>
      <c r="K570" s="302"/>
      <c r="L570" s="303"/>
      <c r="M570" s="304" t="s">
        <v>1</v>
      </c>
      <c r="N570" s="305" t="s">
        <v>38</v>
      </c>
      <c r="O570" s="92"/>
      <c r="P570" s="247">
        <f>O570*H570</f>
        <v>0</v>
      </c>
      <c r="Q570" s="247">
        <v>0.028400000000000002</v>
      </c>
      <c r="R570" s="247">
        <f>Q570*H570</f>
        <v>0.028400000000000002</v>
      </c>
      <c r="S570" s="247">
        <v>0</v>
      </c>
      <c r="T570" s="248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49" t="s">
        <v>184</v>
      </c>
      <c r="AT570" s="249" t="s">
        <v>219</v>
      </c>
      <c r="AU570" s="249" t="s">
        <v>83</v>
      </c>
      <c r="AY570" s="18" t="s">
        <v>128</v>
      </c>
      <c r="BE570" s="250">
        <f>IF(N570="základní",J570,0)</f>
        <v>0</v>
      </c>
      <c r="BF570" s="250">
        <f>IF(N570="snížená",J570,0)</f>
        <v>0</v>
      </c>
      <c r="BG570" s="250">
        <f>IF(N570="zákl. přenesená",J570,0)</f>
        <v>0</v>
      </c>
      <c r="BH570" s="250">
        <f>IF(N570="sníž. přenesená",J570,0)</f>
        <v>0</v>
      </c>
      <c r="BI570" s="250">
        <f>IF(N570="nulová",J570,0)</f>
        <v>0</v>
      </c>
      <c r="BJ570" s="18" t="s">
        <v>81</v>
      </c>
      <c r="BK570" s="250">
        <f>ROUND(I570*H570,2)</f>
        <v>0</v>
      </c>
      <c r="BL570" s="18" t="s">
        <v>134</v>
      </c>
      <c r="BM570" s="249" t="s">
        <v>827</v>
      </c>
    </row>
    <row r="571" s="13" customFormat="1">
      <c r="A571" s="13"/>
      <c r="B571" s="251"/>
      <c r="C571" s="252"/>
      <c r="D571" s="253" t="s">
        <v>136</v>
      </c>
      <c r="E571" s="254" t="s">
        <v>1</v>
      </c>
      <c r="F571" s="255" t="s">
        <v>421</v>
      </c>
      <c r="G571" s="252"/>
      <c r="H571" s="254" t="s">
        <v>1</v>
      </c>
      <c r="I571" s="256"/>
      <c r="J571" s="252"/>
      <c r="K571" s="252"/>
      <c r="L571" s="257"/>
      <c r="M571" s="258"/>
      <c r="N571" s="259"/>
      <c r="O571" s="259"/>
      <c r="P571" s="259"/>
      <c r="Q571" s="259"/>
      <c r="R571" s="259"/>
      <c r="S571" s="259"/>
      <c r="T571" s="260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61" t="s">
        <v>136</v>
      </c>
      <c r="AU571" s="261" t="s">
        <v>83</v>
      </c>
      <c r="AV571" s="13" t="s">
        <v>81</v>
      </c>
      <c r="AW571" s="13" t="s">
        <v>30</v>
      </c>
      <c r="AX571" s="13" t="s">
        <v>73</v>
      </c>
      <c r="AY571" s="261" t="s">
        <v>128</v>
      </c>
    </row>
    <row r="572" s="13" customFormat="1">
      <c r="A572" s="13"/>
      <c r="B572" s="251"/>
      <c r="C572" s="252"/>
      <c r="D572" s="253" t="s">
        <v>136</v>
      </c>
      <c r="E572" s="254" t="s">
        <v>1</v>
      </c>
      <c r="F572" s="255" t="s">
        <v>422</v>
      </c>
      <c r="G572" s="252"/>
      <c r="H572" s="254" t="s">
        <v>1</v>
      </c>
      <c r="I572" s="256"/>
      <c r="J572" s="252"/>
      <c r="K572" s="252"/>
      <c r="L572" s="257"/>
      <c r="M572" s="258"/>
      <c r="N572" s="259"/>
      <c r="O572" s="259"/>
      <c r="P572" s="259"/>
      <c r="Q572" s="259"/>
      <c r="R572" s="259"/>
      <c r="S572" s="259"/>
      <c r="T572" s="260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61" t="s">
        <v>136</v>
      </c>
      <c r="AU572" s="261" t="s">
        <v>83</v>
      </c>
      <c r="AV572" s="13" t="s">
        <v>81</v>
      </c>
      <c r="AW572" s="13" t="s">
        <v>30</v>
      </c>
      <c r="AX572" s="13" t="s">
        <v>73</v>
      </c>
      <c r="AY572" s="261" t="s">
        <v>128</v>
      </c>
    </row>
    <row r="573" s="13" customFormat="1">
      <c r="A573" s="13"/>
      <c r="B573" s="251"/>
      <c r="C573" s="252"/>
      <c r="D573" s="253" t="s">
        <v>136</v>
      </c>
      <c r="E573" s="254" t="s">
        <v>1</v>
      </c>
      <c r="F573" s="255" t="s">
        <v>423</v>
      </c>
      <c r="G573" s="252"/>
      <c r="H573" s="254" t="s">
        <v>1</v>
      </c>
      <c r="I573" s="256"/>
      <c r="J573" s="252"/>
      <c r="K573" s="252"/>
      <c r="L573" s="257"/>
      <c r="M573" s="258"/>
      <c r="N573" s="259"/>
      <c r="O573" s="259"/>
      <c r="P573" s="259"/>
      <c r="Q573" s="259"/>
      <c r="R573" s="259"/>
      <c r="S573" s="259"/>
      <c r="T573" s="260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61" t="s">
        <v>136</v>
      </c>
      <c r="AU573" s="261" t="s">
        <v>83</v>
      </c>
      <c r="AV573" s="13" t="s">
        <v>81</v>
      </c>
      <c r="AW573" s="13" t="s">
        <v>30</v>
      </c>
      <c r="AX573" s="13" t="s">
        <v>73</v>
      </c>
      <c r="AY573" s="261" t="s">
        <v>128</v>
      </c>
    </row>
    <row r="574" s="13" customFormat="1">
      <c r="A574" s="13"/>
      <c r="B574" s="251"/>
      <c r="C574" s="252"/>
      <c r="D574" s="253" t="s">
        <v>136</v>
      </c>
      <c r="E574" s="254" t="s">
        <v>1</v>
      </c>
      <c r="F574" s="255" t="s">
        <v>414</v>
      </c>
      <c r="G574" s="252"/>
      <c r="H574" s="254" t="s">
        <v>1</v>
      </c>
      <c r="I574" s="256"/>
      <c r="J574" s="252"/>
      <c r="K574" s="252"/>
      <c r="L574" s="257"/>
      <c r="M574" s="258"/>
      <c r="N574" s="259"/>
      <c r="O574" s="259"/>
      <c r="P574" s="259"/>
      <c r="Q574" s="259"/>
      <c r="R574" s="259"/>
      <c r="S574" s="259"/>
      <c r="T574" s="260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61" t="s">
        <v>136</v>
      </c>
      <c r="AU574" s="261" t="s">
        <v>83</v>
      </c>
      <c r="AV574" s="13" t="s">
        <v>81</v>
      </c>
      <c r="AW574" s="13" t="s">
        <v>30</v>
      </c>
      <c r="AX574" s="13" t="s">
        <v>73</v>
      </c>
      <c r="AY574" s="261" t="s">
        <v>128</v>
      </c>
    </row>
    <row r="575" s="13" customFormat="1">
      <c r="A575" s="13"/>
      <c r="B575" s="251"/>
      <c r="C575" s="252"/>
      <c r="D575" s="253" t="s">
        <v>136</v>
      </c>
      <c r="E575" s="254" t="s">
        <v>1</v>
      </c>
      <c r="F575" s="255" t="s">
        <v>768</v>
      </c>
      <c r="G575" s="252"/>
      <c r="H575" s="254" t="s">
        <v>1</v>
      </c>
      <c r="I575" s="256"/>
      <c r="J575" s="252"/>
      <c r="K575" s="252"/>
      <c r="L575" s="257"/>
      <c r="M575" s="258"/>
      <c r="N575" s="259"/>
      <c r="O575" s="259"/>
      <c r="P575" s="259"/>
      <c r="Q575" s="259"/>
      <c r="R575" s="259"/>
      <c r="S575" s="259"/>
      <c r="T575" s="260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61" t="s">
        <v>136</v>
      </c>
      <c r="AU575" s="261" t="s">
        <v>83</v>
      </c>
      <c r="AV575" s="13" t="s">
        <v>81</v>
      </c>
      <c r="AW575" s="13" t="s">
        <v>30</v>
      </c>
      <c r="AX575" s="13" t="s">
        <v>73</v>
      </c>
      <c r="AY575" s="261" t="s">
        <v>128</v>
      </c>
    </row>
    <row r="576" s="13" customFormat="1">
      <c r="A576" s="13"/>
      <c r="B576" s="251"/>
      <c r="C576" s="252"/>
      <c r="D576" s="253" t="s">
        <v>136</v>
      </c>
      <c r="E576" s="254" t="s">
        <v>1</v>
      </c>
      <c r="F576" s="255" t="s">
        <v>546</v>
      </c>
      <c r="G576" s="252"/>
      <c r="H576" s="254" t="s">
        <v>1</v>
      </c>
      <c r="I576" s="256"/>
      <c r="J576" s="252"/>
      <c r="K576" s="252"/>
      <c r="L576" s="257"/>
      <c r="M576" s="258"/>
      <c r="N576" s="259"/>
      <c r="O576" s="259"/>
      <c r="P576" s="259"/>
      <c r="Q576" s="259"/>
      <c r="R576" s="259"/>
      <c r="S576" s="259"/>
      <c r="T576" s="260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61" t="s">
        <v>136</v>
      </c>
      <c r="AU576" s="261" t="s">
        <v>83</v>
      </c>
      <c r="AV576" s="13" t="s">
        <v>81</v>
      </c>
      <c r="AW576" s="13" t="s">
        <v>30</v>
      </c>
      <c r="AX576" s="13" t="s">
        <v>73</v>
      </c>
      <c r="AY576" s="261" t="s">
        <v>128</v>
      </c>
    </row>
    <row r="577" s="14" customFormat="1">
      <c r="A577" s="14"/>
      <c r="B577" s="262"/>
      <c r="C577" s="263"/>
      <c r="D577" s="253" t="s">
        <v>136</v>
      </c>
      <c r="E577" s="264" t="s">
        <v>1</v>
      </c>
      <c r="F577" s="265" t="s">
        <v>81</v>
      </c>
      <c r="G577" s="263"/>
      <c r="H577" s="266">
        <v>1</v>
      </c>
      <c r="I577" s="267"/>
      <c r="J577" s="263"/>
      <c r="K577" s="263"/>
      <c r="L577" s="268"/>
      <c r="M577" s="269"/>
      <c r="N577" s="270"/>
      <c r="O577" s="270"/>
      <c r="P577" s="270"/>
      <c r="Q577" s="270"/>
      <c r="R577" s="270"/>
      <c r="S577" s="270"/>
      <c r="T577" s="271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72" t="s">
        <v>136</v>
      </c>
      <c r="AU577" s="272" t="s">
        <v>83</v>
      </c>
      <c r="AV577" s="14" t="s">
        <v>83</v>
      </c>
      <c r="AW577" s="14" t="s">
        <v>30</v>
      </c>
      <c r="AX577" s="14" t="s">
        <v>81</v>
      </c>
      <c r="AY577" s="272" t="s">
        <v>128</v>
      </c>
    </row>
    <row r="578" s="2" customFormat="1" ht="16.5" customHeight="1">
      <c r="A578" s="39"/>
      <c r="B578" s="40"/>
      <c r="C578" s="237" t="s">
        <v>527</v>
      </c>
      <c r="D578" s="237" t="s">
        <v>130</v>
      </c>
      <c r="E578" s="238" t="s">
        <v>580</v>
      </c>
      <c r="F578" s="239" t="s">
        <v>581</v>
      </c>
      <c r="G578" s="240" t="s">
        <v>408</v>
      </c>
      <c r="H578" s="241">
        <v>2</v>
      </c>
      <c r="I578" s="242"/>
      <c r="J578" s="243">
        <f>ROUND(I578*H578,2)</f>
        <v>0</v>
      </c>
      <c r="K578" s="244"/>
      <c r="L578" s="45"/>
      <c r="M578" s="245" t="s">
        <v>1</v>
      </c>
      <c r="N578" s="246" t="s">
        <v>38</v>
      </c>
      <c r="O578" s="92"/>
      <c r="P578" s="247">
        <f>O578*H578</f>
        <v>0</v>
      </c>
      <c r="Q578" s="247">
        <v>0.12303</v>
      </c>
      <c r="R578" s="247">
        <f>Q578*H578</f>
        <v>0.24606</v>
      </c>
      <c r="S578" s="247">
        <v>0</v>
      </c>
      <c r="T578" s="248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49" t="s">
        <v>134</v>
      </c>
      <c r="AT578" s="249" t="s">
        <v>130</v>
      </c>
      <c r="AU578" s="249" t="s">
        <v>83</v>
      </c>
      <c r="AY578" s="18" t="s">
        <v>128</v>
      </c>
      <c r="BE578" s="250">
        <f>IF(N578="základní",J578,0)</f>
        <v>0</v>
      </c>
      <c r="BF578" s="250">
        <f>IF(N578="snížená",J578,0)</f>
        <v>0</v>
      </c>
      <c r="BG578" s="250">
        <f>IF(N578="zákl. přenesená",J578,0)</f>
        <v>0</v>
      </c>
      <c r="BH578" s="250">
        <f>IF(N578="sníž. přenesená",J578,0)</f>
        <v>0</v>
      </c>
      <c r="BI578" s="250">
        <f>IF(N578="nulová",J578,0)</f>
        <v>0</v>
      </c>
      <c r="BJ578" s="18" t="s">
        <v>81</v>
      </c>
      <c r="BK578" s="250">
        <f>ROUND(I578*H578,2)</f>
        <v>0</v>
      </c>
      <c r="BL578" s="18" t="s">
        <v>134</v>
      </c>
      <c r="BM578" s="249" t="s">
        <v>828</v>
      </c>
    </row>
    <row r="579" s="13" customFormat="1">
      <c r="A579" s="13"/>
      <c r="B579" s="251"/>
      <c r="C579" s="252"/>
      <c r="D579" s="253" t="s">
        <v>136</v>
      </c>
      <c r="E579" s="254" t="s">
        <v>1</v>
      </c>
      <c r="F579" s="255" t="s">
        <v>414</v>
      </c>
      <c r="G579" s="252"/>
      <c r="H579" s="254" t="s">
        <v>1</v>
      </c>
      <c r="I579" s="256"/>
      <c r="J579" s="252"/>
      <c r="K579" s="252"/>
      <c r="L579" s="257"/>
      <c r="M579" s="258"/>
      <c r="N579" s="259"/>
      <c r="O579" s="259"/>
      <c r="P579" s="259"/>
      <c r="Q579" s="259"/>
      <c r="R579" s="259"/>
      <c r="S579" s="259"/>
      <c r="T579" s="260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61" t="s">
        <v>136</v>
      </c>
      <c r="AU579" s="261" t="s">
        <v>83</v>
      </c>
      <c r="AV579" s="13" t="s">
        <v>81</v>
      </c>
      <c r="AW579" s="13" t="s">
        <v>30</v>
      </c>
      <c r="AX579" s="13" t="s">
        <v>73</v>
      </c>
      <c r="AY579" s="261" t="s">
        <v>128</v>
      </c>
    </row>
    <row r="580" s="13" customFormat="1">
      <c r="A580" s="13"/>
      <c r="B580" s="251"/>
      <c r="C580" s="252"/>
      <c r="D580" s="253" t="s">
        <v>136</v>
      </c>
      <c r="E580" s="254" t="s">
        <v>1</v>
      </c>
      <c r="F580" s="255" t="s">
        <v>768</v>
      </c>
      <c r="G580" s="252"/>
      <c r="H580" s="254" t="s">
        <v>1</v>
      </c>
      <c r="I580" s="256"/>
      <c r="J580" s="252"/>
      <c r="K580" s="252"/>
      <c r="L580" s="257"/>
      <c r="M580" s="258"/>
      <c r="N580" s="259"/>
      <c r="O580" s="259"/>
      <c r="P580" s="259"/>
      <c r="Q580" s="259"/>
      <c r="R580" s="259"/>
      <c r="S580" s="259"/>
      <c r="T580" s="26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61" t="s">
        <v>136</v>
      </c>
      <c r="AU580" s="261" t="s">
        <v>83</v>
      </c>
      <c r="AV580" s="13" t="s">
        <v>81</v>
      </c>
      <c r="AW580" s="13" t="s">
        <v>30</v>
      </c>
      <c r="AX580" s="13" t="s">
        <v>73</v>
      </c>
      <c r="AY580" s="261" t="s">
        <v>128</v>
      </c>
    </row>
    <row r="581" s="13" customFormat="1">
      <c r="A581" s="13"/>
      <c r="B581" s="251"/>
      <c r="C581" s="252"/>
      <c r="D581" s="253" t="s">
        <v>136</v>
      </c>
      <c r="E581" s="254" t="s">
        <v>1</v>
      </c>
      <c r="F581" s="255" t="s">
        <v>555</v>
      </c>
      <c r="G581" s="252"/>
      <c r="H581" s="254" t="s">
        <v>1</v>
      </c>
      <c r="I581" s="256"/>
      <c r="J581" s="252"/>
      <c r="K581" s="252"/>
      <c r="L581" s="257"/>
      <c r="M581" s="258"/>
      <c r="N581" s="259"/>
      <c r="O581" s="259"/>
      <c r="P581" s="259"/>
      <c r="Q581" s="259"/>
      <c r="R581" s="259"/>
      <c r="S581" s="259"/>
      <c r="T581" s="260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61" t="s">
        <v>136</v>
      </c>
      <c r="AU581" s="261" t="s">
        <v>83</v>
      </c>
      <c r="AV581" s="13" t="s">
        <v>81</v>
      </c>
      <c r="AW581" s="13" t="s">
        <v>30</v>
      </c>
      <c r="AX581" s="13" t="s">
        <v>73</v>
      </c>
      <c r="AY581" s="261" t="s">
        <v>128</v>
      </c>
    </row>
    <row r="582" s="14" customFormat="1">
      <c r="A582" s="14"/>
      <c r="B582" s="262"/>
      <c r="C582" s="263"/>
      <c r="D582" s="253" t="s">
        <v>136</v>
      </c>
      <c r="E582" s="264" t="s">
        <v>1</v>
      </c>
      <c r="F582" s="265" t="s">
        <v>83</v>
      </c>
      <c r="G582" s="263"/>
      <c r="H582" s="266">
        <v>2</v>
      </c>
      <c r="I582" s="267"/>
      <c r="J582" s="263"/>
      <c r="K582" s="263"/>
      <c r="L582" s="268"/>
      <c r="M582" s="269"/>
      <c r="N582" s="270"/>
      <c r="O582" s="270"/>
      <c r="P582" s="270"/>
      <c r="Q582" s="270"/>
      <c r="R582" s="270"/>
      <c r="S582" s="270"/>
      <c r="T582" s="271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72" t="s">
        <v>136</v>
      </c>
      <c r="AU582" s="272" t="s">
        <v>83</v>
      </c>
      <c r="AV582" s="14" t="s">
        <v>83</v>
      </c>
      <c r="AW582" s="14" t="s">
        <v>30</v>
      </c>
      <c r="AX582" s="14" t="s">
        <v>81</v>
      </c>
      <c r="AY582" s="272" t="s">
        <v>128</v>
      </c>
    </row>
    <row r="583" s="2" customFormat="1" ht="21.75" customHeight="1">
      <c r="A583" s="39"/>
      <c r="B583" s="40"/>
      <c r="C583" s="295" t="s">
        <v>532</v>
      </c>
      <c r="D583" s="295" t="s">
        <v>219</v>
      </c>
      <c r="E583" s="296" t="s">
        <v>585</v>
      </c>
      <c r="F583" s="297" t="s">
        <v>586</v>
      </c>
      <c r="G583" s="298" t="s">
        <v>408</v>
      </c>
      <c r="H583" s="299">
        <v>2</v>
      </c>
      <c r="I583" s="300"/>
      <c r="J583" s="301">
        <f>ROUND(I583*H583,2)</f>
        <v>0</v>
      </c>
      <c r="K583" s="302"/>
      <c r="L583" s="303"/>
      <c r="M583" s="304" t="s">
        <v>1</v>
      </c>
      <c r="N583" s="305" t="s">
        <v>38</v>
      </c>
      <c r="O583" s="92"/>
      <c r="P583" s="247">
        <f>O583*H583</f>
        <v>0</v>
      </c>
      <c r="Q583" s="247">
        <v>0.017999999999999999</v>
      </c>
      <c r="R583" s="247">
        <f>Q583*H583</f>
        <v>0.035999999999999997</v>
      </c>
      <c r="S583" s="247">
        <v>0</v>
      </c>
      <c r="T583" s="248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49" t="s">
        <v>184</v>
      </c>
      <c r="AT583" s="249" t="s">
        <v>219</v>
      </c>
      <c r="AU583" s="249" t="s">
        <v>83</v>
      </c>
      <c r="AY583" s="18" t="s">
        <v>128</v>
      </c>
      <c r="BE583" s="250">
        <f>IF(N583="základní",J583,0)</f>
        <v>0</v>
      </c>
      <c r="BF583" s="250">
        <f>IF(N583="snížená",J583,0)</f>
        <v>0</v>
      </c>
      <c r="BG583" s="250">
        <f>IF(N583="zákl. přenesená",J583,0)</f>
        <v>0</v>
      </c>
      <c r="BH583" s="250">
        <f>IF(N583="sníž. přenesená",J583,0)</f>
        <v>0</v>
      </c>
      <c r="BI583" s="250">
        <f>IF(N583="nulová",J583,0)</f>
        <v>0</v>
      </c>
      <c r="BJ583" s="18" t="s">
        <v>81</v>
      </c>
      <c r="BK583" s="250">
        <f>ROUND(I583*H583,2)</f>
        <v>0</v>
      </c>
      <c r="BL583" s="18" t="s">
        <v>134</v>
      </c>
      <c r="BM583" s="249" t="s">
        <v>829</v>
      </c>
    </row>
    <row r="584" s="13" customFormat="1">
      <c r="A584" s="13"/>
      <c r="B584" s="251"/>
      <c r="C584" s="252"/>
      <c r="D584" s="253" t="s">
        <v>136</v>
      </c>
      <c r="E584" s="254" t="s">
        <v>1</v>
      </c>
      <c r="F584" s="255" t="s">
        <v>421</v>
      </c>
      <c r="G584" s="252"/>
      <c r="H584" s="254" t="s">
        <v>1</v>
      </c>
      <c r="I584" s="256"/>
      <c r="J584" s="252"/>
      <c r="K584" s="252"/>
      <c r="L584" s="257"/>
      <c r="M584" s="258"/>
      <c r="N584" s="259"/>
      <c r="O584" s="259"/>
      <c r="P584" s="259"/>
      <c r="Q584" s="259"/>
      <c r="R584" s="259"/>
      <c r="S584" s="259"/>
      <c r="T584" s="26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61" t="s">
        <v>136</v>
      </c>
      <c r="AU584" s="261" t="s">
        <v>83</v>
      </c>
      <c r="AV584" s="13" t="s">
        <v>81</v>
      </c>
      <c r="AW584" s="13" t="s">
        <v>30</v>
      </c>
      <c r="AX584" s="13" t="s">
        <v>73</v>
      </c>
      <c r="AY584" s="261" t="s">
        <v>128</v>
      </c>
    </row>
    <row r="585" s="13" customFormat="1">
      <c r="A585" s="13"/>
      <c r="B585" s="251"/>
      <c r="C585" s="252"/>
      <c r="D585" s="253" t="s">
        <v>136</v>
      </c>
      <c r="E585" s="254" t="s">
        <v>1</v>
      </c>
      <c r="F585" s="255" t="s">
        <v>422</v>
      </c>
      <c r="G585" s="252"/>
      <c r="H585" s="254" t="s">
        <v>1</v>
      </c>
      <c r="I585" s="256"/>
      <c r="J585" s="252"/>
      <c r="K585" s="252"/>
      <c r="L585" s="257"/>
      <c r="M585" s="258"/>
      <c r="N585" s="259"/>
      <c r="O585" s="259"/>
      <c r="P585" s="259"/>
      <c r="Q585" s="259"/>
      <c r="R585" s="259"/>
      <c r="S585" s="259"/>
      <c r="T585" s="260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61" t="s">
        <v>136</v>
      </c>
      <c r="AU585" s="261" t="s">
        <v>83</v>
      </c>
      <c r="AV585" s="13" t="s">
        <v>81</v>
      </c>
      <c r="AW585" s="13" t="s">
        <v>30</v>
      </c>
      <c r="AX585" s="13" t="s">
        <v>73</v>
      </c>
      <c r="AY585" s="261" t="s">
        <v>128</v>
      </c>
    </row>
    <row r="586" s="13" customFormat="1">
      <c r="A586" s="13"/>
      <c r="B586" s="251"/>
      <c r="C586" s="252"/>
      <c r="D586" s="253" t="s">
        <v>136</v>
      </c>
      <c r="E586" s="254" t="s">
        <v>1</v>
      </c>
      <c r="F586" s="255" t="s">
        <v>423</v>
      </c>
      <c r="G586" s="252"/>
      <c r="H586" s="254" t="s">
        <v>1</v>
      </c>
      <c r="I586" s="256"/>
      <c r="J586" s="252"/>
      <c r="K586" s="252"/>
      <c r="L586" s="257"/>
      <c r="M586" s="258"/>
      <c r="N586" s="259"/>
      <c r="O586" s="259"/>
      <c r="P586" s="259"/>
      <c r="Q586" s="259"/>
      <c r="R586" s="259"/>
      <c r="S586" s="259"/>
      <c r="T586" s="26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61" t="s">
        <v>136</v>
      </c>
      <c r="AU586" s="261" t="s">
        <v>83</v>
      </c>
      <c r="AV586" s="13" t="s">
        <v>81</v>
      </c>
      <c r="AW586" s="13" t="s">
        <v>30</v>
      </c>
      <c r="AX586" s="13" t="s">
        <v>73</v>
      </c>
      <c r="AY586" s="261" t="s">
        <v>128</v>
      </c>
    </row>
    <row r="587" s="13" customFormat="1">
      <c r="A587" s="13"/>
      <c r="B587" s="251"/>
      <c r="C587" s="252"/>
      <c r="D587" s="253" t="s">
        <v>136</v>
      </c>
      <c r="E587" s="254" t="s">
        <v>1</v>
      </c>
      <c r="F587" s="255" t="s">
        <v>414</v>
      </c>
      <c r="G587" s="252"/>
      <c r="H587" s="254" t="s">
        <v>1</v>
      </c>
      <c r="I587" s="256"/>
      <c r="J587" s="252"/>
      <c r="K587" s="252"/>
      <c r="L587" s="257"/>
      <c r="M587" s="258"/>
      <c r="N587" s="259"/>
      <c r="O587" s="259"/>
      <c r="P587" s="259"/>
      <c r="Q587" s="259"/>
      <c r="R587" s="259"/>
      <c r="S587" s="259"/>
      <c r="T587" s="260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61" t="s">
        <v>136</v>
      </c>
      <c r="AU587" s="261" t="s">
        <v>83</v>
      </c>
      <c r="AV587" s="13" t="s">
        <v>81</v>
      </c>
      <c r="AW587" s="13" t="s">
        <v>30</v>
      </c>
      <c r="AX587" s="13" t="s">
        <v>73</v>
      </c>
      <c r="AY587" s="261" t="s">
        <v>128</v>
      </c>
    </row>
    <row r="588" s="13" customFormat="1">
      <c r="A588" s="13"/>
      <c r="B588" s="251"/>
      <c r="C588" s="252"/>
      <c r="D588" s="253" t="s">
        <v>136</v>
      </c>
      <c r="E588" s="254" t="s">
        <v>1</v>
      </c>
      <c r="F588" s="255" t="s">
        <v>768</v>
      </c>
      <c r="G588" s="252"/>
      <c r="H588" s="254" t="s">
        <v>1</v>
      </c>
      <c r="I588" s="256"/>
      <c r="J588" s="252"/>
      <c r="K588" s="252"/>
      <c r="L588" s="257"/>
      <c r="M588" s="258"/>
      <c r="N588" s="259"/>
      <c r="O588" s="259"/>
      <c r="P588" s="259"/>
      <c r="Q588" s="259"/>
      <c r="R588" s="259"/>
      <c r="S588" s="259"/>
      <c r="T588" s="260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61" t="s">
        <v>136</v>
      </c>
      <c r="AU588" s="261" t="s">
        <v>83</v>
      </c>
      <c r="AV588" s="13" t="s">
        <v>81</v>
      </c>
      <c r="AW588" s="13" t="s">
        <v>30</v>
      </c>
      <c r="AX588" s="13" t="s">
        <v>73</v>
      </c>
      <c r="AY588" s="261" t="s">
        <v>128</v>
      </c>
    </row>
    <row r="589" s="13" customFormat="1">
      <c r="A589" s="13"/>
      <c r="B589" s="251"/>
      <c r="C589" s="252"/>
      <c r="D589" s="253" t="s">
        <v>136</v>
      </c>
      <c r="E589" s="254" t="s">
        <v>1</v>
      </c>
      <c r="F589" s="255" t="s">
        <v>555</v>
      </c>
      <c r="G589" s="252"/>
      <c r="H589" s="254" t="s">
        <v>1</v>
      </c>
      <c r="I589" s="256"/>
      <c r="J589" s="252"/>
      <c r="K589" s="252"/>
      <c r="L589" s="257"/>
      <c r="M589" s="258"/>
      <c r="N589" s="259"/>
      <c r="O589" s="259"/>
      <c r="P589" s="259"/>
      <c r="Q589" s="259"/>
      <c r="R589" s="259"/>
      <c r="S589" s="259"/>
      <c r="T589" s="260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61" t="s">
        <v>136</v>
      </c>
      <c r="AU589" s="261" t="s">
        <v>83</v>
      </c>
      <c r="AV589" s="13" t="s">
        <v>81</v>
      </c>
      <c r="AW589" s="13" t="s">
        <v>30</v>
      </c>
      <c r="AX589" s="13" t="s">
        <v>73</v>
      </c>
      <c r="AY589" s="261" t="s">
        <v>128</v>
      </c>
    </row>
    <row r="590" s="14" customFormat="1">
      <c r="A590" s="14"/>
      <c r="B590" s="262"/>
      <c r="C590" s="263"/>
      <c r="D590" s="253" t="s">
        <v>136</v>
      </c>
      <c r="E590" s="264" t="s">
        <v>1</v>
      </c>
      <c r="F590" s="265" t="s">
        <v>83</v>
      </c>
      <c r="G590" s="263"/>
      <c r="H590" s="266">
        <v>2</v>
      </c>
      <c r="I590" s="267"/>
      <c r="J590" s="263"/>
      <c r="K590" s="263"/>
      <c r="L590" s="268"/>
      <c r="M590" s="269"/>
      <c r="N590" s="270"/>
      <c r="O590" s="270"/>
      <c r="P590" s="270"/>
      <c r="Q590" s="270"/>
      <c r="R590" s="270"/>
      <c r="S590" s="270"/>
      <c r="T590" s="271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72" t="s">
        <v>136</v>
      </c>
      <c r="AU590" s="272" t="s">
        <v>83</v>
      </c>
      <c r="AV590" s="14" t="s">
        <v>83</v>
      </c>
      <c r="AW590" s="14" t="s">
        <v>30</v>
      </c>
      <c r="AX590" s="14" t="s">
        <v>81</v>
      </c>
      <c r="AY590" s="272" t="s">
        <v>128</v>
      </c>
    </row>
    <row r="591" s="2" customFormat="1" ht="16.5" customHeight="1">
      <c r="A591" s="39"/>
      <c r="B591" s="40"/>
      <c r="C591" s="237" t="s">
        <v>538</v>
      </c>
      <c r="D591" s="237" t="s">
        <v>130</v>
      </c>
      <c r="E591" s="238" t="s">
        <v>830</v>
      </c>
      <c r="F591" s="239" t="s">
        <v>831</v>
      </c>
      <c r="G591" s="240" t="s">
        <v>408</v>
      </c>
      <c r="H591" s="241">
        <v>1</v>
      </c>
      <c r="I591" s="242"/>
      <c r="J591" s="243">
        <f>ROUND(I591*H591,2)</f>
        <v>0</v>
      </c>
      <c r="K591" s="244"/>
      <c r="L591" s="45"/>
      <c r="M591" s="245" t="s">
        <v>1</v>
      </c>
      <c r="N591" s="246" t="s">
        <v>38</v>
      </c>
      <c r="O591" s="92"/>
      <c r="P591" s="247">
        <f>O591*H591</f>
        <v>0</v>
      </c>
      <c r="Q591" s="247">
        <v>0.32906000000000002</v>
      </c>
      <c r="R591" s="247">
        <f>Q591*H591</f>
        <v>0.32906000000000002</v>
      </c>
      <c r="S591" s="247">
        <v>0</v>
      </c>
      <c r="T591" s="248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49" t="s">
        <v>134</v>
      </c>
      <c r="AT591" s="249" t="s">
        <v>130</v>
      </c>
      <c r="AU591" s="249" t="s">
        <v>83</v>
      </c>
      <c r="AY591" s="18" t="s">
        <v>128</v>
      </c>
      <c r="BE591" s="250">
        <f>IF(N591="základní",J591,0)</f>
        <v>0</v>
      </c>
      <c r="BF591" s="250">
        <f>IF(N591="snížená",J591,0)</f>
        <v>0</v>
      </c>
      <c r="BG591" s="250">
        <f>IF(N591="zákl. přenesená",J591,0)</f>
        <v>0</v>
      </c>
      <c r="BH591" s="250">
        <f>IF(N591="sníž. přenesená",J591,0)</f>
        <v>0</v>
      </c>
      <c r="BI591" s="250">
        <f>IF(N591="nulová",J591,0)</f>
        <v>0</v>
      </c>
      <c r="BJ591" s="18" t="s">
        <v>81</v>
      </c>
      <c r="BK591" s="250">
        <f>ROUND(I591*H591,2)</f>
        <v>0</v>
      </c>
      <c r="BL591" s="18" t="s">
        <v>134</v>
      </c>
      <c r="BM591" s="249" t="s">
        <v>832</v>
      </c>
    </row>
    <row r="592" s="13" customFormat="1">
      <c r="A592" s="13"/>
      <c r="B592" s="251"/>
      <c r="C592" s="252"/>
      <c r="D592" s="253" t="s">
        <v>136</v>
      </c>
      <c r="E592" s="254" t="s">
        <v>1</v>
      </c>
      <c r="F592" s="255" t="s">
        <v>414</v>
      </c>
      <c r="G592" s="252"/>
      <c r="H592" s="254" t="s">
        <v>1</v>
      </c>
      <c r="I592" s="256"/>
      <c r="J592" s="252"/>
      <c r="K592" s="252"/>
      <c r="L592" s="257"/>
      <c r="M592" s="258"/>
      <c r="N592" s="259"/>
      <c r="O592" s="259"/>
      <c r="P592" s="259"/>
      <c r="Q592" s="259"/>
      <c r="R592" s="259"/>
      <c r="S592" s="259"/>
      <c r="T592" s="26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61" t="s">
        <v>136</v>
      </c>
      <c r="AU592" s="261" t="s">
        <v>83</v>
      </c>
      <c r="AV592" s="13" t="s">
        <v>81</v>
      </c>
      <c r="AW592" s="13" t="s">
        <v>30</v>
      </c>
      <c r="AX592" s="13" t="s">
        <v>73</v>
      </c>
      <c r="AY592" s="261" t="s">
        <v>128</v>
      </c>
    </row>
    <row r="593" s="13" customFormat="1">
      <c r="A593" s="13"/>
      <c r="B593" s="251"/>
      <c r="C593" s="252"/>
      <c r="D593" s="253" t="s">
        <v>136</v>
      </c>
      <c r="E593" s="254" t="s">
        <v>1</v>
      </c>
      <c r="F593" s="255" t="s">
        <v>768</v>
      </c>
      <c r="G593" s="252"/>
      <c r="H593" s="254" t="s">
        <v>1</v>
      </c>
      <c r="I593" s="256"/>
      <c r="J593" s="252"/>
      <c r="K593" s="252"/>
      <c r="L593" s="257"/>
      <c r="M593" s="258"/>
      <c r="N593" s="259"/>
      <c r="O593" s="259"/>
      <c r="P593" s="259"/>
      <c r="Q593" s="259"/>
      <c r="R593" s="259"/>
      <c r="S593" s="259"/>
      <c r="T593" s="260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61" t="s">
        <v>136</v>
      </c>
      <c r="AU593" s="261" t="s">
        <v>83</v>
      </c>
      <c r="AV593" s="13" t="s">
        <v>81</v>
      </c>
      <c r="AW593" s="13" t="s">
        <v>30</v>
      </c>
      <c r="AX593" s="13" t="s">
        <v>73</v>
      </c>
      <c r="AY593" s="261" t="s">
        <v>128</v>
      </c>
    </row>
    <row r="594" s="13" customFormat="1">
      <c r="A594" s="13"/>
      <c r="B594" s="251"/>
      <c r="C594" s="252"/>
      <c r="D594" s="253" t="s">
        <v>136</v>
      </c>
      <c r="E594" s="254" t="s">
        <v>1</v>
      </c>
      <c r="F594" s="255" t="s">
        <v>583</v>
      </c>
      <c r="G594" s="252"/>
      <c r="H594" s="254" t="s">
        <v>1</v>
      </c>
      <c r="I594" s="256"/>
      <c r="J594" s="252"/>
      <c r="K594" s="252"/>
      <c r="L594" s="257"/>
      <c r="M594" s="258"/>
      <c r="N594" s="259"/>
      <c r="O594" s="259"/>
      <c r="P594" s="259"/>
      <c r="Q594" s="259"/>
      <c r="R594" s="259"/>
      <c r="S594" s="259"/>
      <c r="T594" s="26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61" t="s">
        <v>136</v>
      </c>
      <c r="AU594" s="261" t="s">
        <v>83</v>
      </c>
      <c r="AV594" s="13" t="s">
        <v>81</v>
      </c>
      <c r="AW594" s="13" t="s">
        <v>30</v>
      </c>
      <c r="AX594" s="13" t="s">
        <v>73</v>
      </c>
      <c r="AY594" s="261" t="s">
        <v>128</v>
      </c>
    </row>
    <row r="595" s="14" customFormat="1">
      <c r="A595" s="14"/>
      <c r="B595" s="262"/>
      <c r="C595" s="263"/>
      <c r="D595" s="253" t="s">
        <v>136</v>
      </c>
      <c r="E595" s="264" t="s">
        <v>1</v>
      </c>
      <c r="F595" s="265" t="s">
        <v>81</v>
      </c>
      <c r="G595" s="263"/>
      <c r="H595" s="266">
        <v>1</v>
      </c>
      <c r="I595" s="267"/>
      <c r="J595" s="263"/>
      <c r="K595" s="263"/>
      <c r="L595" s="268"/>
      <c r="M595" s="269"/>
      <c r="N595" s="270"/>
      <c r="O595" s="270"/>
      <c r="P595" s="270"/>
      <c r="Q595" s="270"/>
      <c r="R595" s="270"/>
      <c r="S595" s="270"/>
      <c r="T595" s="271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72" t="s">
        <v>136</v>
      </c>
      <c r="AU595" s="272" t="s">
        <v>83</v>
      </c>
      <c r="AV595" s="14" t="s">
        <v>83</v>
      </c>
      <c r="AW595" s="14" t="s">
        <v>30</v>
      </c>
      <c r="AX595" s="14" t="s">
        <v>81</v>
      </c>
      <c r="AY595" s="272" t="s">
        <v>128</v>
      </c>
    </row>
    <row r="596" s="2" customFormat="1" ht="21.75" customHeight="1">
      <c r="A596" s="39"/>
      <c r="B596" s="40"/>
      <c r="C596" s="295" t="s">
        <v>542</v>
      </c>
      <c r="D596" s="295" t="s">
        <v>219</v>
      </c>
      <c r="E596" s="296" t="s">
        <v>833</v>
      </c>
      <c r="F596" s="297" t="s">
        <v>834</v>
      </c>
      <c r="G596" s="298" t="s">
        <v>408</v>
      </c>
      <c r="H596" s="299">
        <v>1</v>
      </c>
      <c r="I596" s="300"/>
      <c r="J596" s="301">
        <f>ROUND(I596*H596,2)</f>
        <v>0</v>
      </c>
      <c r="K596" s="302"/>
      <c r="L596" s="303"/>
      <c r="M596" s="304" t="s">
        <v>1</v>
      </c>
      <c r="N596" s="305" t="s">
        <v>38</v>
      </c>
      <c r="O596" s="92"/>
      <c r="P596" s="247">
        <f>O596*H596</f>
        <v>0</v>
      </c>
      <c r="Q596" s="247">
        <v>0.033000000000000002</v>
      </c>
      <c r="R596" s="247">
        <f>Q596*H596</f>
        <v>0.033000000000000002</v>
      </c>
      <c r="S596" s="247">
        <v>0</v>
      </c>
      <c r="T596" s="248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49" t="s">
        <v>184</v>
      </c>
      <c r="AT596" s="249" t="s">
        <v>219</v>
      </c>
      <c r="AU596" s="249" t="s">
        <v>83</v>
      </c>
      <c r="AY596" s="18" t="s">
        <v>128</v>
      </c>
      <c r="BE596" s="250">
        <f>IF(N596="základní",J596,0)</f>
        <v>0</v>
      </c>
      <c r="BF596" s="250">
        <f>IF(N596="snížená",J596,0)</f>
        <v>0</v>
      </c>
      <c r="BG596" s="250">
        <f>IF(N596="zákl. přenesená",J596,0)</f>
        <v>0</v>
      </c>
      <c r="BH596" s="250">
        <f>IF(N596="sníž. přenesená",J596,0)</f>
        <v>0</v>
      </c>
      <c r="BI596" s="250">
        <f>IF(N596="nulová",J596,0)</f>
        <v>0</v>
      </c>
      <c r="BJ596" s="18" t="s">
        <v>81</v>
      </c>
      <c r="BK596" s="250">
        <f>ROUND(I596*H596,2)</f>
        <v>0</v>
      </c>
      <c r="BL596" s="18" t="s">
        <v>134</v>
      </c>
      <c r="BM596" s="249" t="s">
        <v>835</v>
      </c>
    </row>
    <row r="597" s="13" customFormat="1">
      <c r="A597" s="13"/>
      <c r="B597" s="251"/>
      <c r="C597" s="252"/>
      <c r="D597" s="253" t="s">
        <v>136</v>
      </c>
      <c r="E597" s="254" t="s">
        <v>1</v>
      </c>
      <c r="F597" s="255" t="s">
        <v>421</v>
      </c>
      <c r="G597" s="252"/>
      <c r="H597" s="254" t="s">
        <v>1</v>
      </c>
      <c r="I597" s="256"/>
      <c r="J597" s="252"/>
      <c r="K597" s="252"/>
      <c r="L597" s="257"/>
      <c r="M597" s="258"/>
      <c r="N597" s="259"/>
      <c r="O597" s="259"/>
      <c r="P597" s="259"/>
      <c r="Q597" s="259"/>
      <c r="R597" s="259"/>
      <c r="S597" s="259"/>
      <c r="T597" s="26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61" t="s">
        <v>136</v>
      </c>
      <c r="AU597" s="261" t="s">
        <v>83</v>
      </c>
      <c r="AV597" s="13" t="s">
        <v>81</v>
      </c>
      <c r="AW597" s="13" t="s">
        <v>30</v>
      </c>
      <c r="AX597" s="13" t="s">
        <v>73</v>
      </c>
      <c r="AY597" s="261" t="s">
        <v>128</v>
      </c>
    </row>
    <row r="598" s="13" customFormat="1">
      <c r="A598" s="13"/>
      <c r="B598" s="251"/>
      <c r="C598" s="252"/>
      <c r="D598" s="253" t="s">
        <v>136</v>
      </c>
      <c r="E598" s="254" t="s">
        <v>1</v>
      </c>
      <c r="F598" s="255" t="s">
        <v>422</v>
      </c>
      <c r="G598" s="252"/>
      <c r="H598" s="254" t="s">
        <v>1</v>
      </c>
      <c r="I598" s="256"/>
      <c r="J598" s="252"/>
      <c r="K598" s="252"/>
      <c r="L598" s="257"/>
      <c r="M598" s="258"/>
      <c r="N598" s="259"/>
      <c r="O598" s="259"/>
      <c r="P598" s="259"/>
      <c r="Q598" s="259"/>
      <c r="R598" s="259"/>
      <c r="S598" s="259"/>
      <c r="T598" s="260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61" t="s">
        <v>136</v>
      </c>
      <c r="AU598" s="261" t="s">
        <v>83</v>
      </c>
      <c r="AV598" s="13" t="s">
        <v>81</v>
      </c>
      <c r="AW598" s="13" t="s">
        <v>30</v>
      </c>
      <c r="AX598" s="13" t="s">
        <v>73</v>
      </c>
      <c r="AY598" s="261" t="s">
        <v>128</v>
      </c>
    </row>
    <row r="599" s="13" customFormat="1">
      <c r="A599" s="13"/>
      <c r="B599" s="251"/>
      <c r="C599" s="252"/>
      <c r="D599" s="253" t="s">
        <v>136</v>
      </c>
      <c r="E599" s="254" t="s">
        <v>1</v>
      </c>
      <c r="F599" s="255" t="s">
        <v>423</v>
      </c>
      <c r="G599" s="252"/>
      <c r="H599" s="254" t="s">
        <v>1</v>
      </c>
      <c r="I599" s="256"/>
      <c r="J599" s="252"/>
      <c r="K599" s="252"/>
      <c r="L599" s="257"/>
      <c r="M599" s="258"/>
      <c r="N599" s="259"/>
      <c r="O599" s="259"/>
      <c r="P599" s="259"/>
      <c r="Q599" s="259"/>
      <c r="R599" s="259"/>
      <c r="S599" s="259"/>
      <c r="T599" s="260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61" t="s">
        <v>136</v>
      </c>
      <c r="AU599" s="261" t="s">
        <v>83</v>
      </c>
      <c r="AV599" s="13" t="s">
        <v>81</v>
      </c>
      <c r="AW599" s="13" t="s">
        <v>30</v>
      </c>
      <c r="AX599" s="13" t="s">
        <v>73</v>
      </c>
      <c r="AY599" s="261" t="s">
        <v>128</v>
      </c>
    </row>
    <row r="600" s="13" customFormat="1">
      <c r="A600" s="13"/>
      <c r="B600" s="251"/>
      <c r="C600" s="252"/>
      <c r="D600" s="253" t="s">
        <v>136</v>
      </c>
      <c r="E600" s="254" t="s">
        <v>1</v>
      </c>
      <c r="F600" s="255" t="s">
        <v>414</v>
      </c>
      <c r="G600" s="252"/>
      <c r="H600" s="254" t="s">
        <v>1</v>
      </c>
      <c r="I600" s="256"/>
      <c r="J600" s="252"/>
      <c r="K600" s="252"/>
      <c r="L600" s="257"/>
      <c r="M600" s="258"/>
      <c r="N600" s="259"/>
      <c r="O600" s="259"/>
      <c r="P600" s="259"/>
      <c r="Q600" s="259"/>
      <c r="R600" s="259"/>
      <c r="S600" s="259"/>
      <c r="T600" s="260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61" t="s">
        <v>136</v>
      </c>
      <c r="AU600" s="261" t="s">
        <v>83</v>
      </c>
      <c r="AV600" s="13" t="s">
        <v>81</v>
      </c>
      <c r="AW600" s="13" t="s">
        <v>30</v>
      </c>
      <c r="AX600" s="13" t="s">
        <v>73</v>
      </c>
      <c r="AY600" s="261" t="s">
        <v>128</v>
      </c>
    </row>
    <row r="601" s="13" customFormat="1">
      <c r="A601" s="13"/>
      <c r="B601" s="251"/>
      <c r="C601" s="252"/>
      <c r="D601" s="253" t="s">
        <v>136</v>
      </c>
      <c r="E601" s="254" t="s">
        <v>1</v>
      </c>
      <c r="F601" s="255" t="s">
        <v>768</v>
      </c>
      <c r="G601" s="252"/>
      <c r="H601" s="254" t="s">
        <v>1</v>
      </c>
      <c r="I601" s="256"/>
      <c r="J601" s="252"/>
      <c r="K601" s="252"/>
      <c r="L601" s="257"/>
      <c r="M601" s="258"/>
      <c r="N601" s="259"/>
      <c r="O601" s="259"/>
      <c r="P601" s="259"/>
      <c r="Q601" s="259"/>
      <c r="R601" s="259"/>
      <c r="S601" s="259"/>
      <c r="T601" s="260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61" t="s">
        <v>136</v>
      </c>
      <c r="AU601" s="261" t="s">
        <v>83</v>
      </c>
      <c r="AV601" s="13" t="s">
        <v>81</v>
      </c>
      <c r="AW601" s="13" t="s">
        <v>30</v>
      </c>
      <c r="AX601" s="13" t="s">
        <v>73</v>
      </c>
      <c r="AY601" s="261" t="s">
        <v>128</v>
      </c>
    </row>
    <row r="602" s="13" customFormat="1">
      <c r="A602" s="13"/>
      <c r="B602" s="251"/>
      <c r="C602" s="252"/>
      <c r="D602" s="253" t="s">
        <v>136</v>
      </c>
      <c r="E602" s="254" t="s">
        <v>1</v>
      </c>
      <c r="F602" s="255" t="s">
        <v>583</v>
      </c>
      <c r="G602" s="252"/>
      <c r="H602" s="254" t="s">
        <v>1</v>
      </c>
      <c r="I602" s="256"/>
      <c r="J602" s="252"/>
      <c r="K602" s="252"/>
      <c r="L602" s="257"/>
      <c r="M602" s="258"/>
      <c r="N602" s="259"/>
      <c r="O602" s="259"/>
      <c r="P602" s="259"/>
      <c r="Q602" s="259"/>
      <c r="R602" s="259"/>
      <c r="S602" s="259"/>
      <c r="T602" s="260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61" t="s">
        <v>136</v>
      </c>
      <c r="AU602" s="261" t="s">
        <v>83</v>
      </c>
      <c r="AV602" s="13" t="s">
        <v>81</v>
      </c>
      <c r="AW602" s="13" t="s">
        <v>30</v>
      </c>
      <c r="AX602" s="13" t="s">
        <v>73</v>
      </c>
      <c r="AY602" s="261" t="s">
        <v>128</v>
      </c>
    </row>
    <row r="603" s="14" customFormat="1">
      <c r="A603" s="14"/>
      <c r="B603" s="262"/>
      <c r="C603" s="263"/>
      <c r="D603" s="253" t="s">
        <v>136</v>
      </c>
      <c r="E603" s="264" t="s">
        <v>1</v>
      </c>
      <c r="F603" s="265" t="s">
        <v>81</v>
      </c>
      <c r="G603" s="263"/>
      <c r="H603" s="266">
        <v>1</v>
      </c>
      <c r="I603" s="267"/>
      <c r="J603" s="263"/>
      <c r="K603" s="263"/>
      <c r="L603" s="268"/>
      <c r="M603" s="269"/>
      <c r="N603" s="270"/>
      <c r="O603" s="270"/>
      <c r="P603" s="270"/>
      <c r="Q603" s="270"/>
      <c r="R603" s="270"/>
      <c r="S603" s="270"/>
      <c r="T603" s="271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72" t="s">
        <v>136</v>
      </c>
      <c r="AU603" s="272" t="s">
        <v>83</v>
      </c>
      <c r="AV603" s="14" t="s">
        <v>83</v>
      </c>
      <c r="AW603" s="14" t="s">
        <v>30</v>
      </c>
      <c r="AX603" s="14" t="s">
        <v>81</v>
      </c>
      <c r="AY603" s="272" t="s">
        <v>128</v>
      </c>
    </row>
    <row r="604" s="2" customFormat="1" ht="16.5" customHeight="1">
      <c r="A604" s="39"/>
      <c r="B604" s="40"/>
      <c r="C604" s="237" t="s">
        <v>547</v>
      </c>
      <c r="D604" s="237" t="s">
        <v>130</v>
      </c>
      <c r="E604" s="238" t="s">
        <v>589</v>
      </c>
      <c r="F604" s="239" t="s">
        <v>590</v>
      </c>
      <c r="G604" s="240" t="s">
        <v>408</v>
      </c>
      <c r="H604" s="241">
        <v>3</v>
      </c>
      <c r="I604" s="242"/>
      <c r="J604" s="243">
        <f>ROUND(I604*H604,2)</f>
        <v>0</v>
      </c>
      <c r="K604" s="244"/>
      <c r="L604" s="45"/>
      <c r="M604" s="245" t="s">
        <v>1</v>
      </c>
      <c r="N604" s="246" t="s">
        <v>38</v>
      </c>
      <c r="O604" s="92"/>
      <c r="P604" s="247">
        <f>O604*H604</f>
        <v>0</v>
      </c>
      <c r="Q604" s="247">
        <v>0.00031</v>
      </c>
      <c r="R604" s="247">
        <f>Q604*H604</f>
        <v>0.00093000000000000005</v>
      </c>
      <c r="S604" s="247">
        <v>0</v>
      </c>
      <c r="T604" s="248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49" t="s">
        <v>134</v>
      </c>
      <c r="AT604" s="249" t="s">
        <v>130</v>
      </c>
      <c r="AU604" s="249" t="s">
        <v>83</v>
      </c>
      <c r="AY604" s="18" t="s">
        <v>128</v>
      </c>
      <c r="BE604" s="250">
        <f>IF(N604="základní",J604,0)</f>
        <v>0</v>
      </c>
      <c r="BF604" s="250">
        <f>IF(N604="snížená",J604,0)</f>
        <v>0</v>
      </c>
      <c r="BG604" s="250">
        <f>IF(N604="zákl. přenesená",J604,0)</f>
        <v>0</v>
      </c>
      <c r="BH604" s="250">
        <f>IF(N604="sníž. přenesená",J604,0)</f>
        <v>0</v>
      </c>
      <c r="BI604" s="250">
        <f>IF(N604="nulová",J604,0)</f>
        <v>0</v>
      </c>
      <c r="BJ604" s="18" t="s">
        <v>81</v>
      </c>
      <c r="BK604" s="250">
        <f>ROUND(I604*H604,2)</f>
        <v>0</v>
      </c>
      <c r="BL604" s="18" t="s">
        <v>134</v>
      </c>
      <c r="BM604" s="249" t="s">
        <v>836</v>
      </c>
    </row>
    <row r="605" s="13" customFormat="1">
      <c r="A605" s="13"/>
      <c r="B605" s="251"/>
      <c r="C605" s="252"/>
      <c r="D605" s="253" t="s">
        <v>136</v>
      </c>
      <c r="E605" s="254" t="s">
        <v>1</v>
      </c>
      <c r="F605" s="255" t="s">
        <v>414</v>
      </c>
      <c r="G605" s="252"/>
      <c r="H605" s="254" t="s">
        <v>1</v>
      </c>
      <c r="I605" s="256"/>
      <c r="J605" s="252"/>
      <c r="K605" s="252"/>
      <c r="L605" s="257"/>
      <c r="M605" s="258"/>
      <c r="N605" s="259"/>
      <c r="O605" s="259"/>
      <c r="P605" s="259"/>
      <c r="Q605" s="259"/>
      <c r="R605" s="259"/>
      <c r="S605" s="259"/>
      <c r="T605" s="26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61" t="s">
        <v>136</v>
      </c>
      <c r="AU605" s="261" t="s">
        <v>83</v>
      </c>
      <c r="AV605" s="13" t="s">
        <v>81</v>
      </c>
      <c r="AW605" s="13" t="s">
        <v>30</v>
      </c>
      <c r="AX605" s="13" t="s">
        <v>73</v>
      </c>
      <c r="AY605" s="261" t="s">
        <v>128</v>
      </c>
    </row>
    <row r="606" s="13" customFormat="1">
      <c r="A606" s="13"/>
      <c r="B606" s="251"/>
      <c r="C606" s="252"/>
      <c r="D606" s="253" t="s">
        <v>136</v>
      </c>
      <c r="E606" s="254" t="s">
        <v>1</v>
      </c>
      <c r="F606" s="255" t="s">
        <v>768</v>
      </c>
      <c r="G606" s="252"/>
      <c r="H606" s="254" t="s">
        <v>1</v>
      </c>
      <c r="I606" s="256"/>
      <c r="J606" s="252"/>
      <c r="K606" s="252"/>
      <c r="L606" s="257"/>
      <c r="M606" s="258"/>
      <c r="N606" s="259"/>
      <c r="O606" s="259"/>
      <c r="P606" s="259"/>
      <c r="Q606" s="259"/>
      <c r="R606" s="259"/>
      <c r="S606" s="259"/>
      <c r="T606" s="260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61" t="s">
        <v>136</v>
      </c>
      <c r="AU606" s="261" t="s">
        <v>83</v>
      </c>
      <c r="AV606" s="13" t="s">
        <v>81</v>
      </c>
      <c r="AW606" s="13" t="s">
        <v>30</v>
      </c>
      <c r="AX606" s="13" t="s">
        <v>73</v>
      </c>
      <c r="AY606" s="261" t="s">
        <v>128</v>
      </c>
    </row>
    <row r="607" s="13" customFormat="1">
      <c r="A607" s="13"/>
      <c r="B607" s="251"/>
      <c r="C607" s="252"/>
      <c r="D607" s="253" t="s">
        <v>136</v>
      </c>
      <c r="E607" s="254" t="s">
        <v>1</v>
      </c>
      <c r="F607" s="255" t="s">
        <v>592</v>
      </c>
      <c r="G607" s="252"/>
      <c r="H607" s="254" t="s">
        <v>1</v>
      </c>
      <c r="I607" s="256"/>
      <c r="J607" s="252"/>
      <c r="K607" s="252"/>
      <c r="L607" s="257"/>
      <c r="M607" s="258"/>
      <c r="N607" s="259"/>
      <c r="O607" s="259"/>
      <c r="P607" s="259"/>
      <c r="Q607" s="259"/>
      <c r="R607" s="259"/>
      <c r="S607" s="259"/>
      <c r="T607" s="260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61" t="s">
        <v>136</v>
      </c>
      <c r="AU607" s="261" t="s">
        <v>83</v>
      </c>
      <c r="AV607" s="13" t="s">
        <v>81</v>
      </c>
      <c r="AW607" s="13" t="s">
        <v>30</v>
      </c>
      <c r="AX607" s="13" t="s">
        <v>73</v>
      </c>
      <c r="AY607" s="261" t="s">
        <v>128</v>
      </c>
    </row>
    <row r="608" s="14" customFormat="1">
      <c r="A608" s="14"/>
      <c r="B608" s="262"/>
      <c r="C608" s="263"/>
      <c r="D608" s="253" t="s">
        <v>136</v>
      </c>
      <c r="E608" s="264" t="s">
        <v>1</v>
      </c>
      <c r="F608" s="265" t="s">
        <v>83</v>
      </c>
      <c r="G608" s="263"/>
      <c r="H608" s="266">
        <v>2</v>
      </c>
      <c r="I608" s="267"/>
      <c r="J608" s="263"/>
      <c r="K608" s="263"/>
      <c r="L608" s="268"/>
      <c r="M608" s="269"/>
      <c r="N608" s="270"/>
      <c r="O608" s="270"/>
      <c r="P608" s="270"/>
      <c r="Q608" s="270"/>
      <c r="R608" s="270"/>
      <c r="S608" s="270"/>
      <c r="T608" s="271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72" t="s">
        <v>136</v>
      </c>
      <c r="AU608" s="272" t="s">
        <v>83</v>
      </c>
      <c r="AV608" s="14" t="s">
        <v>83</v>
      </c>
      <c r="AW608" s="14" t="s">
        <v>30</v>
      </c>
      <c r="AX608" s="14" t="s">
        <v>73</v>
      </c>
      <c r="AY608" s="272" t="s">
        <v>128</v>
      </c>
    </row>
    <row r="609" s="13" customFormat="1">
      <c r="A609" s="13"/>
      <c r="B609" s="251"/>
      <c r="C609" s="252"/>
      <c r="D609" s="253" t="s">
        <v>136</v>
      </c>
      <c r="E609" s="254" t="s">
        <v>1</v>
      </c>
      <c r="F609" s="255" t="s">
        <v>606</v>
      </c>
      <c r="G609" s="252"/>
      <c r="H609" s="254" t="s">
        <v>1</v>
      </c>
      <c r="I609" s="256"/>
      <c r="J609" s="252"/>
      <c r="K609" s="252"/>
      <c r="L609" s="257"/>
      <c r="M609" s="258"/>
      <c r="N609" s="259"/>
      <c r="O609" s="259"/>
      <c r="P609" s="259"/>
      <c r="Q609" s="259"/>
      <c r="R609" s="259"/>
      <c r="S609" s="259"/>
      <c r="T609" s="260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61" t="s">
        <v>136</v>
      </c>
      <c r="AU609" s="261" t="s">
        <v>83</v>
      </c>
      <c r="AV609" s="13" t="s">
        <v>81</v>
      </c>
      <c r="AW609" s="13" t="s">
        <v>30</v>
      </c>
      <c r="AX609" s="13" t="s">
        <v>73</v>
      </c>
      <c r="AY609" s="261" t="s">
        <v>128</v>
      </c>
    </row>
    <row r="610" s="14" customFormat="1">
      <c r="A610" s="14"/>
      <c r="B610" s="262"/>
      <c r="C610" s="263"/>
      <c r="D610" s="253" t="s">
        <v>136</v>
      </c>
      <c r="E610" s="264" t="s">
        <v>1</v>
      </c>
      <c r="F610" s="265" t="s">
        <v>81</v>
      </c>
      <c r="G610" s="263"/>
      <c r="H610" s="266">
        <v>1</v>
      </c>
      <c r="I610" s="267"/>
      <c r="J610" s="263"/>
      <c r="K610" s="263"/>
      <c r="L610" s="268"/>
      <c r="M610" s="269"/>
      <c r="N610" s="270"/>
      <c r="O610" s="270"/>
      <c r="P610" s="270"/>
      <c r="Q610" s="270"/>
      <c r="R610" s="270"/>
      <c r="S610" s="270"/>
      <c r="T610" s="271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72" t="s">
        <v>136</v>
      </c>
      <c r="AU610" s="272" t="s">
        <v>83</v>
      </c>
      <c r="AV610" s="14" t="s">
        <v>83</v>
      </c>
      <c r="AW610" s="14" t="s">
        <v>30</v>
      </c>
      <c r="AX610" s="14" t="s">
        <v>73</v>
      </c>
      <c r="AY610" s="272" t="s">
        <v>128</v>
      </c>
    </row>
    <row r="611" s="15" customFormat="1">
      <c r="A611" s="15"/>
      <c r="B611" s="273"/>
      <c r="C611" s="274"/>
      <c r="D611" s="253" t="s">
        <v>136</v>
      </c>
      <c r="E611" s="275" t="s">
        <v>1</v>
      </c>
      <c r="F611" s="276" t="s">
        <v>176</v>
      </c>
      <c r="G611" s="274"/>
      <c r="H611" s="277">
        <v>3</v>
      </c>
      <c r="I611" s="278"/>
      <c r="J611" s="274"/>
      <c r="K611" s="274"/>
      <c r="L611" s="279"/>
      <c r="M611" s="280"/>
      <c r="N611" s="281"/>
      <c r="O611" s="281"/>
      <c r="P611" s="281"/>
      <c r="Q611" s="281"/>
      <c r="R611" s="281"/>
      <c r="S611" s="281"/>
      <c r="T611" s="282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83" t="s">
        <v>136</v>
      </c>
      <c r="AU611" s="283" t="s">
        <v>83</v>
      </c>
      <c r="AV611" s="15" t="s">
        <v>134</v>
      </c>
      <c r="AW611" s="15" t="s">
        <v>30</v>
      </c>
      <c r="AX611" s="15" t="s">
        <v>81</v>
      </c>
      <c r="AY611" s="283" t="s">
        <v>128</v>
      </c>
    </row>
    <row r="612" s="2" customFormat="1" ht="16.5" customHeight="1">
      <c r="A612" s="39"/>
      <c r="B612" s="40"/>
      <c r="C612" s="295" t="s">
        <v>551</v>
      </c>
      <c r="D612" s="295" t="s">
        <v>219</v>
      </c>
      <c r="E612" s="296" t="s">
        <v>594</v>
      </c>
      <c r="F612" s="297" t="s">
        <v>595</v>
      </c>
      <c r="G612" s="298" t="s">
        <v>408</v>
      </c>
      <c r="H612" s="299">
        <v>2</v>
      </c>
      <c r="I612" s="300"/>
      <c r="J612" s="301">
        <f>ROUND(I612*H612,2)</f>
        <v>0</v>
      </c>
      <c r="K612" s="302"/>
      <c r="L612" s="303"/>
      <c r="M612" s="304" t="s">
        <v>1</v>
      </c>
      <c r="N612" s="305" t="s">
        <v>38</v>
      </c>
      <c r="O612" s="92"/>
      <c r="P612" s="247">
        <f>O612*H612</f>
        <v>0</v>
      </c>
      <c r="Q612" s="247">
        <v>0.00050000000000000001</v>
      </c>
      <c r="R612" s="247">
        <f>Q612*H612</f>
        <v>0.001</v>
      </c>
      <c r="S612" s="247">
        <v>0</v>
      </c>
      <c r="T612" s="248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49" t="s">
        <v>184</v>
      </c>
      <c r="AT612" s="249" t="s">
        <v>219</v>
      </c>
      <c r="AU612" s="249" t="s">
        <v>83</v>
      </c>
      <c r="AY612" s="18" t="s">
        <v>128</v>
      </c>
      <c r="BE612" s="250">
        <f>IF(N612="základní",J612,0)</f>
        <v>0</v>
      </c>
      <c r="BF612" s="250">
        <f>IF(N612="snížená",J612,0)</f>
        <v>0</v>
      </c>
      <c r="BG612" s="250">
        <f>IF(N612="zákl. přenesená",J612,0)</f>
        <v>0</v>
      </c>
      <c r="BH612" s="250">
        <f>IF(N612="sníž. přenesená",J612,0)</f>
        <v>0</v>
      </c>
      <c r="BI612" s="250">
        <f>IF(N612="nulová",J612,0)</f>
        <v>0</v>
      </c>
      <c r="BJ612" s="18" t="s">
        <v>81</v>
      </c>
      <c r="BK612" s="250">
        <f>ROUND(I612*H612,2)</f>
        <v>0</v>
      </c>
      <c r="BL612" s="18" t="s">
        <v>134</v>
      </c>
      <c r="BM612" s="249" t="s">
        <v>837</v>
      </c>
    </row>
    <row r="613" s="13" customFormat="1">
      <c r="A613" s="13"/>
      <c r="B613" s="251"/>
      <c r="C613" s="252"/>
      <c r="D613" s="253" t="s">
        <v>136</v>
      </c>
      <c r="E613" s="254" t="s">
        <v>1</v>
      </c>
      <c r="F613" s="255" t="s">
        <v>421</v>
      </c>
      <c r="G613" s="252"/>
      <c r="H613" s="254" t="s">
        <v>1</v>
      </c>
      <c r="I613" s="256"/>
      <c r="J613" s="252"/>
      <c r="K613" s="252"/>
      <c r="L613" s="257"/>
      <c r="M613" s="258"/>
      <c r="N613" s="259"/>
      <c r="O613" s="259"/>
      <c r="P613" s="259"/>
      <c r="Q613" s="259"/>
      <c r="R613" s="259"/>
      <c r="S613" s="259"/>
      <c r="T613" s="260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61" t="s">
        <v>136</v>
      </c>
      <c r="AU613" s="261" t="s">
        <v>83</v>
      </c>
      <c r="AV613" s="13" t="s">
        <v>81</v>
      </c>
      <c r="AW613" s="13" t="s">
        <v>30</v>
      </c>
      <c r="AX613" s="13" t="s">
        <v>73</v>
      </c>
      <c r="AY613" s="261" t="s">
        <v>128</v>
      </c>
    </row>
    <row r="614" s="13" customFormat="1">
      <c r="A614" s="13"/>
      <c r="B614" s="251"/>
      <c r="C614" s="252"/>
      <c r="D614" s="253" t="s">
        <v>136</v>
      </c>
      <c r="E614" s="254" t="s">
        <v>1</v>
      </c>
      <c r="F614" s="255" t="s">
        <v>422</v>
      </c>
      <c r="G614" s="252"/>
      <c r="H614" s="254" t="s">
        <v>1</v>
      </c>
      <c r="I614" s="256"/>
      <c r="J614" s="252"/>
      <c r="K614" s="252"/>
      <c r="L614" s="257"/>
      <c r="M614" s="258"/>
      <c r="N614" s="259"/>
      <c r="O614" s="259"/>
      <c r="P614" s="259"/>
      <c r="Q614" s="259"/>
      <c r="R614" s="259"/>
      <c r="S614" s="259"/>
      <c r="T614" s="260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61" t="s">
        <v>136</v>
      </c>
      <c r="AU614" s="261" t="s">
        <v>83</v>
      </c>
      <c r="AV614" s="13" t="s">
        <v>81</v>
      </c>
      <c r="AW614" s="13" t="s">
        <v>30</v>
      </c>
      <c r="AX614" s="13" t="s">
        <v>73</v>
      </c>
      <c r="AY614" s="261" t="s">
        <v>128</v>
      </c>
    </row>
    <row r="615" s="13" customFormat="1">
      <c r="A615" s="13"/>
      <c r="B615" s="251"/>
      <c r="C615" s="252"/>
      <c r="D615" s="253" t="s">
        <v>136</v>
      </c>
      <c r="E615" s="254" t="s">
        <v>1</v>
      </c>
      <c r="F615" s="255" t="s">
        <v>423</v>
      </c>
      <c r="G615" s="252"/>
      <c r="H615" s="254" t="s">
        <v>1</v>
      </c>
      <c r="I615" s="256"/>
      <c r="J615" s="252"/>
      <c r="K615" s="252"/>
      <c r="L615" s="257"/>
      <c r="M615" s="258"/>
      <c r="N615" s="259"/>
      <c r="O615" s="259"/>
      <c r="P615" s="259"/>
      <c r="Q615" s="259"/>
      <c r="R615" s="259"/>
      <c r="S615" s="259"/>
      <c r="T615" s="260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61" t="s">
        <v>136</v>
      </c>
      <c r="AU615" s="261" t="s">
        <v>83</v>
      </c>
      <c r="AV615" s="13" t="s">
        <v>81</v>
      </c>
      <c r="AW615" s="13" t="s">
        <v>30</v>
      </c>
      <c r="AX615" s="13" t="s">
        <v>73</v>
      </c>
      <c r="AY615" s="261" t="s">
        <v>128</v>
      </c>
    </row>
    <row r="616" s="13" customFormat="1">
      <c r="A616" s="13"/>
      <c r="B616" s="251"/>
      <c r="C616" s="252"/>
      <c r="D616" s="253" t="s">
        <v>136</v>
      </c>
      <c r="E616" s="254" t="s">
        <v>1</v>
      </c>
      <c r="F616" s="255" t="s">
        <v>414</v>
      </c>
      <c r="G616" s="252"/>
      <c r="H616" s="254" t="s">
        <v>1</v>
      </c>
      <c r="I616" s="256"/>
      <c r="J616" s="252"/>
      <c r="K616" s="252"/>
      <c r="L616" s="257"/>
      <c r="M616" s="258"/>
      <c r="N616" s="259"/>
      <c r="O616" s="259"/>
      <c r="P616" s="259"/>
      <c r="Q616" s="259"/>
      <c r="R616" s="259"/>
      <c r="S616" s="259"/>
      <c r="T616" s="260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61" t="s">
        <v>136</v>
      </c>
      <c r="AU616" s="261" t="s">
        <v>83</v>
      </c>
      <c r="AV616" s="13" t="s">
        <v>81</v>
      </c>
      <c r="AW616" s="13" t="s">
        <v>30</v>
      </c>
      <c r="AX616" s="13" t="s">
        <v>73</v>
      </c>
      <c r="AY616" s="261" t="s">
        <v>128</v>
      </c>
    </row>
    <row r="617" s="13" customFormat="1">
      <c r="A617" s="13"/>
      <c r="B617" s="251"/>
      <c r="C617" s="252"/>
      <c r="D617" s="253" t="s">
        <v>136</v>
      </c>
      <c r="E617" s="254" t="s">
        <v>1</v>
      </c>
      <c r="F617" s="255" t="s">
        <v>768</v>
      </c>
      <c r="G617" s="252"/>
      <c r="H617" s="254" t="s">
        <v>1</v>
      </c>
      <c r="I617" s="256"/>
      <c r="J617" s="252"/>
      <c r="K617" s="252"/>
      <c r="L617" s="257"/>
      <c r="M617" s="258"/>
      <c r="N617" s="259"/>
      <c r="O617" s="259"/>
      <c r="P617" s="259"/>
      <c r="Q617" s="259"/>
      <c r="R617" s="259"/>
      <c r="S617" s="259"/>
      <c r="T617" s="260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61" t="s">
        <v>136</v>
      </c>
      <c r="AU617" s="261" t="s">
        <v>83</v>
      </c>
      <c r="AV617" s="13" t="s">
        <v>81</v>
      </c>
      <c r="AW617" s="13" t="s">
        <v>30</v>
      </c>
      <c r="AX617" s="13" t="s">
        <v>73</v>
      </c>
      <c r="AY617" s="261" t="s">
        <v>128</v>
      </c>
    </row>
    <row r="618" s="13" customFormat="1">
      <c r="A618" s="13"/>
      <c r="B618" s="251"/>
      <c r="C618" s="252"/>
      <c r="D618" s="253" t="s">
        <v>136</v>
      </c>
      <c r="E618" s="254" t="s">
        <v>1</v>
      </c>
      <c r="F618" s="255" t="s">
        <v>592</v>
      </c>
      <c r="G618" s="252"/>
      <c r="H618" s="254" t="s">
        <v>1</v>
      </c>
      <c r="I618" s="256"/>
      <c r="J618" s="252"/>
      <c r="K618" s="252"/>
      <c r="L618" s="257"/>
      <c r="M618" s="258"/>
      <c r="N618" s="259"/>
      <c r="O618" s="259"/>
      <c r="P618" s="259"/>
      <c r="Q618" s="259"/>
      <c r="R618" s="259"/>
      <c r="S618" s="259"/>
      <c r="T618" s="260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61" t="s">
        <v>136</v>
      </c>
      <c r="AU618" s="261" t="s">
        <v>83</v>
      </c>
      <c r="AV618" s="13" t="s">
        <v>81</v>
      </c>
      <c r="AW618" s="13" t="s">
        <v>30</v>
      </c>
      <c r="AX618" s="13" t="s">
        <v>73</v>
      </c>
      <c r="AY618" s="261" t="s">
        <v>128</v>
      </c>
    </row>
    <row r="619" s="14" customFormat="1">
      <c r="A619" s="14"/>
      <c r="B619" s="262"/>
      <c r="C619" s="263"/>
      <c r="D619" s="253" t="s">
        <v>136</v>
      </c>
      <c r="E619" s="264" t="s">
        <v>1</v>
      </c>
      <c r="F619" s="265" t="s">
        <v>83</v>
      </c>
      <c r="G619" s="263"/>
      <c r="H619" s="266">
        <v>2</v>
      </c>
      <c r="I619" s="267"/>
      <c r="J619" s="263"/>
      <c r="K619" s="263"/>
      <c r="L619" s="268"/>
      <c r="M619" s="269"/>
      <c r="N619" s="270"/>
      <c r="O619" s="270"/>
      <c r="P619" s="270"/>
      <c r="Q619" s="270"/>
      <c r="R619" s="270"/>
      <c r="S619" s="270"/>
      <c r="T619" s="271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72" t="s">
        <v>136</v>
      </c>
      <c r="AU619" s="272" t="s">
        <v>83</v>
      </c>
      <c r="AV619" s="14" t="s">
        <v>83</v>
      </c>
      <c r="AW619" s="14" t="s">
        <v>30</v>
      </c>
      <c r="AX619" s="14" t="s">
        <v>81</v>
      </c>
      <c r="AY619" s="272" t="s">
        <v>128</v>
      </c>
    </row>
    <row r="620" s="2" customFormat="1" ht="16.5" customHeight="1">
      <c r="A620" s="39"/>
      <c r="B620" s="40"/>
      <c r="C620" s="295" t="s">
        <v>556</v>
      </c>
      <c r="D620" s="295" t="s">
        <v>219</v>
      </c>
      <c r="E620" s="296" t="s">
        <v>838</v>
      </c>
      <c r="F620" s="297" t="s">
        <v>839</v>
      </c>
      <c r="G620" s="298" t="s">
        <v>408</v>
      </c>
      <c r="H620" s="299">
        <v>1</v>
      </c>
      <c r="I620" s="300"/>
      <c r="J620" s="301">
        <f>ROUND(I620*H620,2)</f>
        <v>0</v>
      </c>
      <c r="K620" s="302"/>
      <c r="L620" s="303"/>
      <c r="M620" s="304" t="s">
        <v>1</v>
      </c>
      <c r="N620" s="305" t="s">
        <v>38</v>
      </c>
      <c r="O620" s="92"/>
      <c r="P620" s="247">
        <f>O620*H620</f>
        <v>0</v>
      </c>
      <c r="Q620" s="247">
        <v>0.00050000000000000001</v>
      </c>
      <c r="R620" s="247">
        <f>Q620*H620</f>
        <v>0.00050000000000000001</v>
      </c>
      <c r="S620" s="247">
        <v>0</v>
      </c>
      <c r="T620" s="248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49" t="s">
        <v>184</v>
      </c>
      <c r="AT620" s="249" t="s">
        <v>219</v>
      </c>
      <c r="AU620" s="249" t="s">
        <v>83</v>
      </c>
      <c r="AY620" s="18" t="s">
        <v>128</v>
      </c>
      <c r="BE620" s="250">
        <f>IF(N620="základní",J620,0)</f>
        <v>0</v>
      </c>
      <c r="BF620" s="250">
        <f>IF(N620="snížená",J620,0)</f>
        <v>0</v>
      </c>
      <c r="BG620" s="250">
        <f>IF(N620="zákl. přenesená",J620,0)</f>
        <v>0</v>
      </c>
      <c r="BH620" s="250">
        <f>IF(N620="sníž. přenesená",J620,0)</f>
        <v>0</v>
      </c>
      <c r="BI620" s="250">
        <f>IF(N620="nulová",J620,0)</f>
        <v>0</v>
      </c>
      <c r="BJ620" s="18" t="s">
        <v>81</v>
      </c>
      <c r="BK620" s="250">
        <f>ROUND(I620*H620,2)</f>
        <v>0</v>
      </c>
      <c r="BL620" s="18" t="s">
        <v>134</v>
      </c>
      <c r="BM620" s="249" t="s">
        <v>840</v>
      </c>
    </row>
    <row r="621" s="13" customFormat="1">
      <c r="A621" s="13"/>
      <c r="B621" s="251"/>
      <c r="C621" s="252"/>
      <c r="D621" s="253" t="s">
        <v>136</v>
      </c>
      <c r="E621" s="254" t="s">
        <v>1</v>
      </c>
      <c r="F621" s="255" t="s">
        <v>421</v>
      </c>
      <c r="G621" s="252"/>
      <c r="H621" s="254" t="s">
        <v>1</v>
      </c>
      <c r="I621" s="256"/>
      <c r="J621" s="252"/>
      <c r="K621" s="252"/>
      <c r="L621" s="257"/>
      <c r="M621" s="258"/>
      <c r="N621" s="259"/>
      <c r="O621" s="259"/>
      <c r="P621" s="259"/>
      <c r="Q621" s="259"/>
      <c r="R621" s="259"/>
      <c r="S621" s="259"/>
      <c r="T621" s="260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61" t="s">
        <v>136</v>
      </c>
      <c r="AU621" s="261" t="s">
        <v>83</v>
      </c>
      <c r="AV621" s="13" t="s">
        <v>81</v>
      </c>
      <c r="AW621" s="13" t="s">
        <v>30</v>
      </c>
      <c r="AX621" s="13" t="s">
        <v>73</v>
      </c>
      <c r="AY621" s="261" t="s">
        <v>128</v>
      </c>
    </row>
    <row r="622" s="13" customFormat="1">
      <c r="A622" s="13"/>
      <c r="B622" s="251"/>
      <c r="C622" s="252"/>
      <c r="D622" s="253" t="s">
        <v>136</v>
      </c>
      <c r="E622" s="254" t="s">
        <v>1</v>
      </c>
      <c r="F622" s="255" t="s">
        <v>422</v>
      </c>
      <c r="G622" s="252"/>
      <c r="H622" s="254" t="s">
        <v>1</v>
      </c>
      <c r="I622" s="256"/>
      <c r="J622" s="252"/>
      <c r="K622" s="252"/>
      <c r="L622" s="257"/>
      <c r="M622" s="258"/>
      <c r="N622" s="259"/>
      <c r="O622" s="259"/>
      <c r="P622" s="259"/>
      <c r="Q622" s="259"/>
      <c r="R622" s="259"/>
      <c r="S622" s="259"/>
      <c r="T622" s="260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61" t="s">
        <v>136</v>
      </c>
      <c r="AU622" s="261" t="s">
        <v>83</v>
      </c>
      <c r="AV622" s="13" t="s">
        <v>81</v>
      </c>
      <c r="AW622" s="13" t="s">
        <v>30</v>
      </c>
      <c r="AX622" s="13" t="s">
        <v>73</v>
      </c>
      <c r="AY622" s="261" t="s">
        <v>128</v>
      </c>
    </row>
    <row r="623" s="13" customFormat="1">
      <c r="A623" s="13"/>
      <c r="B623" s="251"/>
      <c r="C623" s="252"/>
      <c r="D623" s="253" t="s">
        <v>136</v>
      </c>
      <c r="E623" s="254" t="s">
        <v>1</v>
      </c>
      <c r="F623" s="255" t="s">
        <v>423</v>
      </c>
      <c r="G623" s="252"/>
      <c r="H623" s="254" t="s">
        <v>1</v>
      </c>
      <c r="I623" s="256"/>
      <c r="J623" s="252"/>
      <c r="K623" s="252"/>
      <c r="L623" s="257"/>
      <c r="M623" s="258"/>
      <c r="N623" s="259"/>
      <c r="O623" s="259"/>
      <c r="P623" s="259"/>
      <c r="Q623" s="259"/>
      <c r="R623" s="259"/>
      <c r="S623" s="259"/>
      <c r="T623" s="260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61" t="s">
        <v>136</v>
      </c>
      <c r="AU623" s="261" t="s">
        <v>83</v>
      </c>
      <c r="AV623" s="13" t="s">
        <v>81</v>
      </c>
      <c r="AW623" s="13" t="s">
        <v>30</v>
      </c>
      <c r="AX623" s="13" t="s">
        <v>73</v>
      </c>
      <c r="AY623" s="261" t="s">
        <v>128</v>
      </c>
    </row>
    <row r="624" s="13" customFormat="1">
      <c r="A624" s="13"/>
      <c r="B624" s="251"/>
      <c r="C624" s="252"/>
      <c r="D624" s="253" t="s">
        <v>136</v>
      </c>
      <c r="E624" s="254" t="s">
        <v>1</v>
      </c>
      <c r="F624" s="255" t="s">
        <v>414</v>
      </c>
      <c r="G624" s="252"/>
      <c r="H624" s="254" t="s">
        <v>1</v>
      </c>
      <c r="I624" s="256"/>
      <c r="J624" s="252"/>
      <c r="K624" s="252"/>
      <c r="L624" s="257"/>
      <c r="M624" s="258"/>
      <c r="N624" s="259"/>
      <c r="O624" s="259"/>
      <c r="P624" s="259"/>
      <c r="Q624" s="259"/>
      <c r="R624" s="259"/>
      <c r="S624" s="259"/>
      <c r="T624" s="26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61" t="s">
        <v>136</v>
      </c>
      <c r="AU624" s="261" t="s">
        <v>83</v>
      </c>
      <c r="AV624" s="13" t="s">
        <v>81</v>
      </c>
      <c r="AW624" s="13" t="s">
        <v>30</v>
      </c>
      <c r="AX624" s="13" t="s">
        <v>73</v>
      </c>
      <c r="AY624" s="261" t="s">
        <v>128</v>
      </c>
    </row>
    <row r="625" s="13" customFormat="1">
      <c r="A625" s="13"/>
      <c r="B625" s="251"/>
      <c r="C625" s="252"/>
      <c r="D625" s="253" t="s">
        <v>136</v>
      </c>
      <c r="E625" s="254" t="s">
        <v>1</v>
      </c>
      <c r="F625" s="255" t="s">
        <v>768</v>
      </c>
      <c r="G625" s="252"/>
      <c r="H625" s="254" t="s">
        <v>1</v>
      </c>
      <c r="I625" s="256"/>
      <c r="J625" s="252"/>
      <c r="K625" s="252"/>
      <c r="L625" s="257"/>
      <c r="M625" s="258"/>
      <c r="N625" s="259"/>
      <c r="O625" s="259"/>
      <c r="P625" s="259"/>
      <c r="Q625" s="259"/>
      <c r="R625" s="259"/>
      <c r="S625" s="259"/>
      <c r="T625" s="260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61" t="s">
        <v>136</v>
      </c>
      <c r="AU625" s="261" t="s">
        <v>83</v>
      </c>
      <c r="AV625" s="13" t="s">
        <v>81</v>
      </c>
      <c r="AW625" s="13" t="s">
        <v>30</v>
      </c>
      <c r="AX625" s="13" t="s">
        <v>73</v>
      </c>
      <c r="AY625" s="261" t="s">
        <v>128</v>
      </c>
    </row>
    <row r="626" s="13" customFormat="1">
      <c r="A626" s="13"/>
      <c r="B626" s="251"/>
      <c r="C626" s="252"/>
      <c r="D626" s="253" t="s">
        <v>136</v>
      </c>
      <c r="E626" s="254" t="s">
        <v>1</v>
      </c>
      <c r="F626" s="255" t="s">
        <v>606</v>
      </c>
      <c r="G626" s="252"/>
      <c r="H626" s="254" t="s">
        <v>1</v>
      </c>
      <c r="I626" s="256"/>
      <c r="J626" s="252"/>
      <c r="K626" s="252"/>
      <c r="L626" s="257"/>
      <c r="M626" s="258"/>
      <c r="N626" s="259"/>
      <c r="O626" s="259"/>
      <c r="P626" s="259"/>
      <c r="Q626" s="259"/>
      <c r="R626" s="259"/>
      <c r="S626" s="259"/>
      <c r="T626" s="260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61" t="s">
        <v>136</v>
      </c>
      <c r="AU626" s="261" t="s">
        <v>83</v>
      </c>
      <c r="AV626" s="13" t="s">
        <v>81</v>
      </c>
      <c r="AW626" s="13" t="s">
        <v>30</v>
      </c>
      <c r="AX626" s="13" t="s">
        <v>73</v>
      </c>
      <c r="AY626" s="261" t="s">
        <v>128</v>
      </c>
    </row>
    <row r="627" s="14" customFormat="1">
      <c r="A627" s="14"/>
      <c r="B627" s="262"/>
      <c r="C627" s="263"/>
      <c r="D627" s="253" t="s">
        <v>136</v>
      </c>
      <c r="E627" s="264" t="s">
        <v>1</v>
      </c>
      <c r="F627" s="265" t="s">
        <v>81</v>
      </c>
      <c r="G627" s="263"/>
      <c r="H627" s="266">
        <v>1</v>
      </c>
      <c r="I627" s="267"/>
      <c r="J627" s="263"/>
      <c r="K627" s="263"/>
      <c r="L627" s="268"/>
      <c r="M627" s="269"/>
      <c r="N627" s="270"/>
      <c r="O627" s="270"/>
      <c r="P627" s="270"/>
      <c r="Q627" s="270"/>
      <c r="R627" s="270"/>
      <c r="S627" s="270"/>
      <c r="T627" s="271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72" t="s">
        <v>136</v>
      </c>
      <c r="AU627" s="272" t="s">
        <v>83</v>
      </c>
      <c r="AV627" s="14" t="s">
        <v>83</v>
      </c>
      <c r="AW627" s="14" t="s">
        <v>30</v>
      </c>
      <c r="AX627" s="14" t="s">
        <v>81</v>
      </c>
      <c r="AY627" s="272" t="s">
        <v>128</v>
      </c>
    </row>
    <row r="628" s="2" customFormat="1" ht="16.5" customHeight="1">
      <c r="A628" s="39"/>
      <c r="B628" s="40"/>
      <c r="C628" s="237" t="s">
        <v>561</v>
      </c>
      <c r="D628" s="237" t="s">
        <v>130</v>
      </c>
      <c r="E628" s="238" t="s">
        <v>603</v>
      </c>
      <c r="F628" s="239" t="s">
        <v>604</v>
      </c>
      <c r="G628" s="240" t="s">
        <v>408</v>
      </c>
      <c r="H628" s="241">
        <v>3</v>
      </c>
      <c r="I628" s="242"/>
      <c r="J628" s="243">
        <f>ROUND(I628*H628,2)</f>
        <v>0</v>
      </c>
      <c r="K628" s="244"/>
      <c r="L628" s="45"/>
      <c r="M628" s="245" t="s">
        <v>1</v>
      </c>
      <c r="N628" s="246" t="s">
        <v>38</v>
      </c>
      <c r="O628" s="92"/>
      <c r="P628" s="247">
        <f>O628*H628</f>
        <v>0</v>
      </c>
      <c r="Q628" s="247">
        <v>0.029999999999999999</v>
      </c>
      <c r="R628" s="247">
        <f>Q628*H628</f>
        <v>0.089999999999999997</v>
      </c>
      <c r="S628" s="247">
        <v>0</v>
      </c>
      <c r="T628" s="248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49" t="s">
        <v>134</v>
      </c>
      <c r="AT628" s="249" t="s">
        <v>130</v>
      </c>
      <c r="AU628" s="249" t="s">
        <v>83</v>
      </c>
      <c r="AY628" s="18" t="s">
        <v>128</v>
      </c>
      <c r="BE628" s="250">
        <f>IF(N628="základní",J628,0)</f>
        <v>0</v>
      </c>
      <c r="BF628" s="250">
        <f>IF(N628="snížená",J628,0)</f>
        <v>0</v>
      </c>
      <c r="BG628" s="250">
        <f>IF(N628="zákl. přenesená",J628,0)</f>
        <v>0</v>
      </c>
      <c r="BH628" s="250">
        <f>IF(N628="sníž. přenesená",J628,0)</f>
        <v>0</v>
      </c>
      <c r="BI628" s="250">
        <f>IF(N628="nulová",J628,0)</f>
        <v>0</v>
      </c>
      <c r="BJ628" s="18" t="s">
        <v>81</v>
      </c>
      <c r="BK628" s="250">
        <f>ROUND(I628*H628,2)</f>
        <v>0</v>
      </c>
      <c r="BL628" s="18" t="s">
        <v>134</v>
      </c>
      <c r="BM628" s="249" t="s">
        <v>841</v>
      </c>
    </row>
    <row r="629" s="13" customFormat="1">
      <c r="A629" s="13"/>
      <c r="B629" s="251"/>
      <c r="C629" s="252"/>
      <c r="D629" s="253" t="s">
        <v>136</v>
      </c>
      <c r="E629" s="254" t="s">
        <v>1</v>
      </c>
      <c r="F629" s="255" t="s">
        <v>265</v>
      </c>
      <c r="G629" s="252"/>
      <c r="H629" s="254" t="s">
        <v>1</v>
      </c>
      <c r="I629" s="256"/>
      <c r="J629" s="252"/>
      <c r="K629" s="252"/>
      <c r="L629" s="257"/>
      <c r="M629" s="258"/>
      <c r="N629" s="259"/>
      <c r="O629" s="259"/>
      <c r="P629" s="259"/>
      <c r="Q629" s="259"/>
      <c r="R629" s="259"/>
      <c r="S629" s="259"/>
      <c r="T629" s="260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61" t="s">
        <v>136</v>
      </c>
      <c r="AU629" s="261" t="s">
        <v>83</v>
      </c>
      <c r="AV629" s="13" t="s">
        <v>81</v>
      </c>
      <c r="AW629" s="13" t="s">
        <v>30</v>
      </c>
      <c r="AX629" s="13" t="s">
        <v>73</v>
      </c>
      <c r="AY629" s="261" t="s">
        <v>128</v>
      </c>
    </row>
    <row r="630" s="13" customFormat="1">
      <c r="A630" s="13"/>
      <c r="B630" s="251"/>
      <c r="C630" s="252"/>
      <c r="D630" s="253" t="s">
        <v>136</v>
      </c>
      <c r="E630" s="254" t="s">
        <v>1</v>
      </c>
      <c r="F630" s="255" t="s">
        <v>421</v>
      </c>
      <c r="G630" s="252"/>
      <c r="H630" s="254" t="s">
        <v>1</v>
      </c>
      <c r="I630" s="256"/>
      <c r="J630" s="252"/>
      <c r="K630" s="252"/>
      <c r="L630" s="257"/>
      <c r="M630" s="258"/>
      <c r="N630" s="259"/>
      <c r="O630" s="259"/>
      <c r="P630" s="259"/>
      <c r="Q630" s="259"/>
      <c r="R630" s="259"/>
      <c r="S630" s="259"/>
      <c r="T630" s="260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61" t="s">
        <v>136</v>
      </c>
      <c r="AU630" s="261" t="s">
        <v>83</v>
      </c>
      <c r="AV630" s="13" t="s">
        <v>81</v>
      </c>
      <c r="AW630" s="13" t="s">
        <v>30</v>
      </c>
      <c r="AX630" s="13" t="s">
        <v>73</v>
      </c>
      <c r="AY630" s="261" t="s">
        <v>128</v>
      </c>
    </row>
    <row r="631" s="13" customFormat="1">
      <c r="A631" s="13"/>
      <c r="B631" s="251"/>
      <c r="C631" s="252"/>
      <c r="D631" s="253" t="s">
        <v>136</v>
      </c>
      <c r="E631" s="254" t="s">
        <v>1</v>
      </c>
      <c r="F631" s="255" t="s">
        <v>422</v>
      </c>
      <c r="G631" s="252"/>
      <c r="H631" s="254" t="s">
        <v>1</v>
      </c>
      <c r="I631" s="256"/>
      <c r="J631" s="252"/>
      <c r="K631" s="252"/>
      <c r="L631" s="257"/>
      <c r="M631" s="258"/>
      <c r="N631" s="259"/>
      <c r="O631" s="259"/>
      <c r="P631" s="259"/>
      <c r="Q631" s="259"/>
      <c r="R631" s="259"/>
      <c r="S631" s="259"/>
      <c r="T631" s="260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61" t="s">
        <v>136</v>
      </c>
      <c r="AU631" s="261" t="s">
        <v>83</v>
      </c>
      <c r="AV631" s="13" t="s">
        <v>81</v>
      </c>
      <c r="AW631" s="13" t="s">
        <v>30</v>
      </c>
      <c r="AX631" s="13" t="s">
        <v>73</v>
      </c>
      <c r="AY631" s="261" t="s">
        <v>128</v>
      </c>
    </row>
    <row r="632" s="13" customFormat="1">
      <c r="A632" s="13"/>
      <c r="B632" s="251"/>
      <c r="C632" s="252"/>
      <c r="D632" s="253" t="s">
        <v>136</v>
      </c>
      <c r="E632" s="254" t="s">
        <v>1</v>
      </c>
      <c r="F632" s="255" t="s">
        <v>423</v>
      </c>
      <c r="G632" s="252"/>
      <c r="H632" s="254" t="s">
        <v>1</v>
      </c>
      <c r="I632" s="256"/>
      <c r="J632" s="252"/>
      <c r="K632" s="252"/>
      <c r="L632" s="257"/>
      <c r="M632" s="258"/>
      <c r="N632" s="259"/>
      <c r="O632" s="259"/>
      <c r="P632" s="259"/>
      <c r="Q632" s="259"/>
      <c r="R632" s="259"/>
      <c r="S632" s="259"/>
      <c r="T632" s="260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61" t="s">
        <v>136</v>
      </c>
      <c r="AU632" s="261" t="s">
        <v>83</v>
      </c>
      <c r="AV632" s="13" t="s">
        <v>81</v>
      </c>
      <c r="AW632" s="13" t="s">
        <v>30</v>
      </c>
      <c r="AX632" s="13" t="s">
        <v>73</v>
      </c>
      <c r="AY632" s="261" t="s">
        <v>128</v>
      </c>
    </row>
    <row r="633" s="13" customFormat="1">
      <c r="A633" s="13"/>
      <c r="B633" s="251"/>
      <c r="C633" s="252"/>
      <c r="D633" s="253" t="s">
        <v>136</v>
      </c>
      <c r="E633" s="254" t="s">
        <v>1</v>
      </c>
      <c r="F633" s="255" t="s">
        <v>414</v>
      </c>
      <c r="G633" s="252"/>
      <c r="H633" s="254" t="s">
        <v>1</v>
      </c>
      <c r="I633" s="256"/>
      <c r="J633" s="252"/>
      <c r="K633" s="252"/>
      <c r="L633" s="257"/>
      <c r="M633" s="258"/>
      <c r="N633" s="259"/>
      <c r="O633" s="259"/>
      <c r="P633" s="259"/>
      <c r="Q633" s="259"/>
      <c r="R633" s="259"/>
      <c r="S633" s="259"/>
      <c r="T633" s="260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61" t="s">
        <v>136</v>
      </c>
      <c r="AU633" s="261" t="s">
        <v>83</v>
      </c>
      <c r="AV633" s="13" t="s">
        <v>81</v>
      </c>
      <c r="AW633" s="13" t="s">
        <v>30</v>
      </c>
      <c r="AX633" s="13" t="s">
        <v>73</v>
      </c>
      <c r="AY633" s="261" t="s">
        <v>128</v>
      </c>
    </row>
    <row r="634" s="13" customFormat="1">
      <c r="A634" s="13"/>
      <c r="B634" s="251"/>
      <c r="C634" s="252"/>
      <c r="D634" s="253" t="s">
        <v>136</v>
      </c>
      <c r="E634" s="254" t="s">
        <v>1</v>
      </c>
      <c r="F634" s="255" t="s">
        <v>768</v>
      </c>
      <c r="G634" s="252"/>
      <c r="H634" s="254" t="s">
        <v>1</v>
      </c>
      <c r="I634" s="256"/>
      <c r="J634" s="252"/>
      <c r="K634" s="252"/>
      <c r="L634" s="257"/>
      <c r="M634" s="258"/>
      <c r="N634" s="259"/>
      <c r="O634" s="259"/>
      <c r="P634" s="259"/>
      <c r="Q634" s="259"/>
      <c r="R634" s="259"/>
      <c r="S634" s="259"/>
      <c r="T634" s="260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61" t="s">
        <v>136</v>
      </c>
      <c r="AU634" s="261" t="s">
        <v>83</v>
      </c>
      <c r="AV634" s="13" t="s">
        <v>81</v>
      </c>
      <c r="AW634" s="13" t="s">
        <v>30</v>
      </c>
      <c r="AX634" s="13" t="s">
        <v>73</v>
      </c>
      <c r="AY634" s="261" t="s">
        <v>128</v>
      </c>
    </row>
    <row r="635" s="13" customFormat="1">
      <c r="A635" s="13"/>
      <c r="B635" s="251"/>
      <c r="C635" s="252"/>
      <c r="D635" s="253" t="s">
        <v>136</v>
      </c>
      <c r="E635" s="254" t="s">
        <v>1</v>
      </c>
      <c r="F635" s="255" t="s">
        <v>611</v>
      </c>
      <c r="G635" s="252"/>
      <c r="H635" s="254" t="s">
        <v>1</v>
      </c>
      <c r="I635" s="256"/>
      <c r="J635" s="252"/>
      <c r="K635" s="252"/>
      <c r="L635" s="257"/>
      <c r="M635" s="258"/>
      <c r="N635" s="259"/>
      <c r="O635" s="259"/>
      <c r="P635" s="259"/>
      <c r="Q635" s="259"/>
      <c r="R635" s="259"/>
      <c r="S635" s="259"/>
      <c r="T635" s="260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61" t="s">
        <v>136</v>
      </c>
      <c r="AU635" s="261" t="s">
        <v>83</v>
      </c>
      <c r="AV635" s="13" t="s">
        <v>81</v>
      </c>
      <c r="AW635" s="13" t="s">
        <v>30</v>
      </c>
      <c r="AX635" s="13" t="s">
        <v>73</v>
      </c>
      <c r="AY635" s="261" t="s">
        <v>128</v>
      </c>
    </row>
    <row r="636" s="14" customFormat="1">
      <c r="A636" s="14"/>
      <c r="B636" s="262"/>
      <c r="C636" s="263"/>
      <c r="D636" s="253" t="s">
        <v>136</v>
      </c>
      <c r="E636" s="264" t="s">
        <v>1</v>
      </c>
      <c r="F636" s="265" t="s">
        <v>143</v>
      </c>
      <c r="G636" s="263"/>
      <c r="H636" s="266">
        <v>3</v>
      </c>
      <c r="I636" s="267"/>
      <c r="J636" s="263"/>
      <c r="K636" s="263"/>
      <c r="L636" s="268"/>
      <c r="M636" s="269"/>
      <c r="N636" s="270"/>
      <c r="O636" s="270"/>
      <c r="P636" s="270"/>
      <c r="Q636" s="270"/>
      <c r="R636" s="270"/>
      <c r="S636" s="270"/>
      <c r="T636" s="271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72" t="s">
        <v>136</v>
      </c>
      <c r="AU636" s="272" t="s">
        <v>83</v>
      </c>
      <c r="AV636" s="14" t="s">
        <v>83</v>
      </c>
      <c r="AW636" s="14" t="s">
        <v>30</v>
      </c>
      <c r="AX636" s="14" t="s">
        <v>81</v>
      </c>
      <c r="AY636" s="272" t="s">
        <v>128</v>
      </c>
    </row>
    <row r="637" s="2" customFormat="1" ht="16.5" customHeight="1">
      <c r="A637" s="39"/>
      <c r="B637" s="40"/>
      <c r="C637" s="237" t="s">
        <v>565</v>
      </c>
      <c r="D637" s="237" t="s">
        <v>130</v>
      </c>
      <c r="E637" s="238" t="s">
        <v>608</v>
      </c>
      <c r="F637" s="239" t="s">
        <v>609</v>
      </c>
      <c r="G637" s="240" t="s">
        <v>133</v>
      </c>
      <c r="H637" s="241">
        <v>120</v>
      </c>
      <c r="I637" s="242"/>
      <c r="J637" s="243">
        <f>ROUND(I637*H637,2)</f>
        <v>0</v>
      </c>
      <c r="K637" s="244"/>
      <c r="L637" s="45"/>
      <c r="M637" s="245" t="s">
        <v>1</v>
      </c>
      <c r="N637" s="246" t="s">
        <v>38</v>
      </c>
      <c r="O637" s="92"/>
      <c r="P637" s="247">
        <f>O637*H637</f>
        <v>0</v>
      </c>
      <c r="Q637" s="247">
        <v>0</v>
      </c>
      <c r="R637" s="247">
        <f>Q637*H637</f>
        <v>0</v>
      </c>
      <c r="S637" s="247">
        <v>0</v>
      </c>
      <c r="T637" s="248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49" t="s">
        <v>134</v>
      </c>
      <c r="AT637" s="249" t="s">
        <v>130</v>
      </c>
      <c r="AU637" s="249" t="s">
        <v>83</v>
      </c>
      <c r="AY637" s="18" t="s">
        <v>128</v>
      </c>
      <c r="BE637" s="250">
        <f>IF(N637="základní",J637,0)</f>
        <v>0</v>
      </c>
      <c r="BF637" s="250">
        <f>IF(N637="snížená",J637,0)</f>
        <v>0</v>
      </c>
      <c r="BG637" s="250">
        <f>IF(N637="zákl. přenesená",J637,0)</f>
        <v>0</v>
      </c>
      <c r="BH637" s="250">
        <f>IF(N637="sníž. přenesená",J637,0)</f>
        <v>0</v>
      </c>
      <c r="BI637" s="250">
        <f>IF(N637="nulová",J637,0)</f>
        <v>0</v>
      </c>
      <c r="BJ637" s="18" t="s">
        <v>81</v>
      </c>
      <c r="BK637" s="250">
        <f>ROUND(I637*H637,2)</f>
        <v>0</v>
      </c>
      <c r="BL637" s="18" t="s">
        <v>134</v>
      </c>
      <c r="BM637" s="249" t="s">
        <v>842</v>
      </c>
    </row>
    <row r="638" s="13" customFormat="1">
      <c r="A638" s="13"/>
      <c r="B638" s="251"/>
      <c r="C638" s="252"/>
      <c r="D638" s="253" t="s">
        <v>136</v>
      </c>
      <c r="E638" s="254" t="s">
        <v>1</v>
      </c>
      <c r="F638" s="255" t="s">
        <v>265</v>
      </c>
      <c r="G638" s="252"/>
      <c r="H638" s="254" t="s">
        <v>1</v>
      </c>
      <c r="I638" s="256"/>
      <c r="J638" s="252"/>
      <c r="K638" s="252"/>
      <c r="L638" s="257"/>
      <c r="M638" s="258"/>
      <c r="N638" s="259"/>
      <c r="O638" s="259"/>
      <c r="P638" s="259"/>
      <c r="Q638" s="259"/>
      <c r="R638" s="259"/>
      <c r="S638" s="259"/>
      <c r="T638" s="260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61" t="s">
        <v>136</v>
      </c>
      <c r="AU638" s="261" t="s">
        <v>83</v>
      </c>
      <c r="AV638" s="13" t="s">
        <v>81</v>
      </c>
      <c r="AW638" s="13" t="s">
        <v>30</v>
      </c>
      <c r="AX638" s="13" t="s">
        <v>73</v>
      </c>
      <c r="AY638" s="261" t="s">
        <v>128</v>
      </c>
    </row>
    <row r="639" s="13" customFormat="1">
      <c r="A639" s="13"/>
      <c r="B639" s="251"/>
      <c r="C639" s="252"/>
      <c r="D639" s="253" t="s">
        <v>136</v>
      </c>
      <c r="E639" s="254" t="s">
        <v>1</v>
      </c>
      <c r="F639" s="255" t="s">
        <v>421</v>
      </c>
      <c r="G639" s="252"/>
      <c r="H639" s="254" t="s">
        <v>1</v>
      </c>
      <c r="I639" s="256"/>
      <c r="J639" s="252"/>
      <c r="K639" s="252"/>
      <c r="L639" s="257"/>
      <c r="M639" s="258"/>
      <c r="N639" s="259"/>
      <c r="O639" s="259"/>
      <c r="P639" s="259"/>
      <c r="Q639" s="259"/>
      <c r="R639" s="259"/>
      <c r="S639" s="259"/>
      <c r="T639" s="260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61" t="s">
        <v>136</v>
      </c>
      <c r="AU639" s="261" t="s">
        <v>83</v>
      </c>
      <c r="AV639" s="13" t="s">
        <v>81</v>
      </c>
      <c r="AW639" s="13" t="s">
        <v>30</v>
      </c>
      <c r="AX639" s="13" t="s">
        <v>73</v>
      </c>
      <c r="AY639" s="261" t="s">
        <v>128</v>
      </c>
    </row>
    <row r="640" s="13" customFormat="1">
      <c r="A640" s="13"/>
      <c r="B640" s="251"/>
      <c r="C640" s="252"/>
      <c r="D640" s="253" t="s">
        <v>136</v>
      </c>
      <c r="E640" s="254" t="s">
        <v>1</v>
      </c>
      <c r="F640" s="255" t="s">
        <v>422</v>
      </c>
      <c r="G640" s="252"/>
      <c r="H640" s="254" t="s">
        <v>1</v>
      </c>
      <c r="I640" s="256"/>
      <c r="J640" s="252"/>
      <c r="K640" s="252"/>
      <c r="L640" s="257"/>
      <c r="M640" s="258"/>
      <c r="N640" s="259"/>
      <c r="O640" s="259"/>
      <c r="P640" s="259"/>
      <c r="Q640" s="259"/>
      <c r="R640" s="259"/>
      <c r="S640" s="259"/>
      <c r="T640" s="260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61" t="s">
        <v>136</v>
      </c>
      <c r="AU640" s="261" t="s">
        <v>83</v>
      </c>
      <c r="AV640" s="13" t="s">
        <v>81</v>
      </c>
      <c r="AW640" s="13" t="s">
        <v>30</v>
      </c>
      <c r="AX640" s="13" t="s">
        <v>73</v>
      </c>
      <c r="AY640" s="261" t="s">
        <v>128</v>
      </c>
    </row>
    <row r="641" s="13" customFormat="1">
      <c r="A641" s="13"/>
      <c r="B641" s="251"/>
      <c r="C641" s="252"/>
      <c r="D641" s="253" t="s">
        <v>136</v>
      </c>
      <c r="E641" s="254" t="s">
        <v>1</v>
      </c>
      <c r="F641" s="255" t="s">
        <v>423</v>
      </c>
      <c r="G641" s="252"/>
      <c r="H641" s="254" t="s">
        <v>1</v>
      </c>
      <c r="I641" s="256"/>
      <c r="J641" s="252"/>
      <c r="K641" s="252"/>
      <c r="L641" s="257"/>
      <c r="M641" s="258"/>
      <c r="N641" s="259"/>
      <c r="O641" s="259"/>
      <c r="P641" s="259"/>
      <c r="Q641" s="259"/>
      <c r="R641" s="259"/>
      <c r="S641" s="259"/>
      <c r="T641" s="260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61" t="s">
        <v>136</v>
      </c>
      <c r="AU641" s="261" t="s">
        <v>83</v>
      </c>
      <c r="AV641" s="13" t="s">
        <v>81</v>
      </c>
      <c r="AW641" s="13" t="s">
        <v>30</v>
      </c>
      <c r="AX641" s="13" t="s">
        <v>73</v>
      </c>
      <c r="AY641" s="261" t="s">
        <v>128</v>
      </c>
    </row>
    <row r="642" s="13" customFormat="1">
      <c r="A642" s="13"/>
      <c r="B642" s="251"/>
      <c r="C642" s="252"/>
      <c r="D642" s="253" t="s">
        <v>136</v>
      </c>
      <c r="E642" s="254" t="s">
        <v>1</v>
      </c>
      <c r="F642" s="255" t="s">
        <v>414</v>
      </c>
      <c r="G642" s="252"/>
      <c r="H642" s="254" t="s">
        <v>1</v>
      </c>
      <c r="I642" s="256"/>
      <c r="J642" s="252"/>
      <c r="K642" s="252"/>
      <c r="L642" s="257"/>
      <c r="M642" s="258"/>
      <c r="N642" s="259"/>
      <c r="O642" s="259"/>
      <c r="P642" s="259"/>
      <c r="Q642" s="259"/>
      <c r="R642" s="259"/>
      <c r="S642" s="259"/>
      <c r="T642" s="260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61" t="s">
        <v>136</v>
      </c>
      <c r="AU642" s="261" t="s">
        <v>83</v>
      </c>
      <c r="AV642" s="13" t="s">
        <v>81</v>
      </c>
      <c r="AW642" s="13" t="s">
        <v>30</v>
      </c>
      <c r="AX642" s="13" t="s">
        <v>73</v>
      </c>
      <c r="AY642" s="261" t="s">
        <v>128</v>
      </c>
    </row>
    <row r="643" s="13" customFormat="1">
      <c r="A643" s="13"/>
      <c r="B643" s="251"/>
      <c r="C643" s="252"/>
      <c r="D643" s="253" t="s">
        <v>136</v>
      </c>
      <c r="E643" s="254" t="s">
        <v>1</v>
      </c>
      <c r="F643" s="255" t="s">
        <v>768</v>
      </c>
      <c r="G643" s="252"/>
      <c r="H643" s="254" t="s">
        <v>1</v>
      </c>
      <c r="I643" s="256"/>
      <c r="J643" s="252"/>
      <c r="K643" s="252"/>
      <c r="L643" s="257"/>
      <c r="M643" s="258"/>
      <c r="N643" s="259"/>
      <c r="O643" s="259"/>
      <c r="P643" s="259"/>
      <c r="Q643" s="259"/>
      <c r="R643" s="259"/>
      <c r="S643" s="259"/>
      <c r="T643" s="260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61" t="s">
        <v>136</v>
      </c>
      <c r="AU643" s="261" t="s">
        <v>83</v>
      </c>
      <c r="AV643" s="13" t="s">
        <v>81</v>
      </c>
      <c r="AW643" s="13" t="s">
        <v>30</v>
      </c>
      <c r="AX643" s="13" t="s">
        <v>73</v>
      </c>
      <c r="AY643" s="261" t="s">
        <v>128</v>
      </c>
    </row>
    <row r="644" s="13" customFormat="1">
      <c r="A644" s="13"/>
      <c r="B644" s="251"/>
      <c r="C644" s="252"/>
      <c r="D644" s="253" t="s">
        <v>136</v>
      </c>
      <c r="E644" s="254" t="s">
        <v>1</v>
      </c>
      <c r="F644" s="255" t="s">
        <v>616</v>
      </c>
      <c r="G644" s="252"/>
      <c r="H644" s="254" t="s">
        <v>1</v>
      </c>
      <c r="I644" s="256"/>
      <c r="J644" s="252"/>
      <c r="K644" s="252"/>
      <c r="L644" s="257"/>
      <c r="M644" s="258"/>
      <c r="N644" s="259"/>
      <c r="O644" s="259"/>
      <c r="P644" s="259"/>
      <c r="Q644" s="259"/>
      <c r="R644" s="259"/>
      <c r="S644" s="259"/>
      <c r="T644" s="260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61" t="s">
        <v>136</v>
      </c>
      <c r="AU644" s="261" t="s">
        <v>83</v>
      </c>
      <c r="AV644" s="13" t="s">
        <v>81</v>
      </c>
      <c r="AW644" s="13" t="s">
        <v>30</v>
      </c>
      <c r="AX644" s="13" t="s">
        <v>73</v>
      </c>
      <c r="AY644" s="261" t="s">
        <v>128</v>
      </c>
    </row>
    <row r="645" s="14" customFormat="1">
      <c r="A645" s="14"/>
      <c r="B645" s="262"/>
      <c r="C645" s="263"/>
      <c r="D645" s="253" t="s">
        <v>136</v>
      </c>
      <c r="E645" s="264" t="s">
        <v>1</v>
      </c>
      <c r="F645" s="265" t="s">
        <v>843</v>
      </c>
      <c r="G645" s="263"/>
      <c r="H645" s="266">
        <v>120</v>
      </c>
      <c r="I645" s="267"/>
      <c r="J645" s="263"/>
      <c r="K645" s="263"/>
      <c r="L645" s="268"/>
      <c r="M645" s="269"/>
      <c r="N645" s="270"/>
      <c r="O645" s="270"/>
      <c r="P645" s="270"/>
      <c r="Q645" s="270"/>
      <c r="R645" s="270"/>
      <c r="S645" s="270"/>
      <c r="T645" s="271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72" t="s">
        <v>136</v>
      </c>
      <c r="AU645" s="272" t="s">
        <v>83</v>
      </c>
      <c r="AV645" s="14" t="s">
        <v>83</v>
      </c>
      <c r="AW645" s="14" t="s">
        <v>30</v>
      </c>
      <c r="AX645" s="14" t="s">
        <v>81</v>
      </c>
      <c r="AY645" s="272" t="s">
        <v>128</v>
      </c>
    </row>
    <row r="646" s="2" customFormat="1" ht="16.5" customHeight="1">
      <c r="A646" s="39"/>
      <c r="B646" s="40"/>
      <c r="C646" s="237" t="s">
        <v>570</v>
      </c>
      <c r="D646" s="237" t="s">
        <v>130</v>
      </c>
      <c r="E646" s="238" t="s">
        <v>613</v>
      </c>
      <c r="F646" s="239" t="s">
        <v>614</v>
      </c>
      <c r="G646" s="240" t="s">
        <v>133</v>
      </c>
      <c r="H646" s="241">
        <v>120</v>
      </c>
      <c r="I646" s="242"/>
      <c r="J646" s="243">
        <f>ROUND(I646*H646,2)</f>
        <v>0</v>
      </c>
      <c r="K646" s="244"/>
      <c r="L646" s="45"/>
      <c r="M646" s="245" t="s">
        <v>1</v>
      </c>
      <c r="N646" s="246" t="s">
        <v>38</v>
      </c>
      <c r="O646" s="92"/>
      <c r="P646" s="247">
        <f>O646*H646</f>
        <v>0</v>
      </c>
      <c r="Q646" s="247">
        <v>0</v>
      </c>
      <c r="R646" s="247">
        <f>Q646*H646</f>
        <v>0</v>
      </c>
      <c r="S646" s="247">
        <v>0</v>
      </c>
      <c r="T646" s="248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49" t="s">
        <v>134</v>
      </c>
      <c r="AT646" s="249" t="s">
        <v>130</v>
      </c>
      <c r="AU646" s="249" t="s">
        <v>83</v>
      </c>
      <c r="AY646" s="18" t="s">
        <v>128</v>
      </c>
      <c r="BE646" s="250">
        <f>IF(N646="základní",J646,0)</f>
        <v>0</v>
      </c>
      <c r="BF646" s="250">
        <f>IF(N646="snížená",J646,0)</f>
        <v>0</v>
      </c>
      <c r="BG646" s="250">
        <f>IF(N646="zákl. přenesená",J646,0)</f>
        <v>0</v>
      </c>
      <c r="BH646" s="250">
        <f>IF(N646="sníž. přenesená",J646,0)</f>
        <v>0</v>
      </c>
      <c r="BI646" s="250">
        <f>IF(N646="nulová",J646,0)</f>
        <v>0</v>
      </c>
      <c r="BJ646" s="18" t="s">
        <v>81</v>
      </c>
      <c r="BK646" s="250">
        <f>ROUND(I646*H646,2)</f>
        <v>0</v>
      </c>
      <c r="BL646" s="18" t="s">
        <v>134</v>
      </c>
      <c r="BM646" s="249" t="s">
        <v>844</v>
      </c>
    </row>
    <row r="647" s="13" customFormat="1">
      <c r="A647" s="13"/>
      <c r="B647" s="251"/>
      <c r="C647" s="252"/>
      <c r="D647" s="253" t="s">
        <v>136</v>
      </c>
      <c r="E647" s="254" t="s">
        <v>1</v>
      </c>
      <c r="F647" s="255" t="s">
        <v>265</v>
      </c>
      <c r="G647" s="252"/>
      <c r="H647" s="254" t="s">
        <v>1</v>
      </c>
      <c r="I647" s="256"/>
      <c r="J647" s="252"/>
      <c r="K647" s="252"/>
      <c r="L647" s="257"/>
      <c r="M647" s="258"/>
      <c r="N647" s="259"/>
      <c r="O647" s="259"/>
      <c r="P647" s="259"/>
      <c r="Q647" s="259"/>
      <c r="R647" s="259"/>
      <c r="S647" s="259"/>
      <c r="T647" s="260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61" t="s">
        <v>136</v>
      </c>
      <c r="AU647" s="261" t="s">
        <v>83</v>
      </c>
      <c r="AV647" s="13" t="s">
        <v>81</v>
      </c>
      <c r="AW647" s="13" t="s">
        <v>30</v>
      </c>
      <c r="AX647" s="13" t="s">
        <v>73</v>
      </c>
      <c r="AY647" s="261" t="s">
        <v>128</v>
      </c>
    </row>
    <row r="648" s="13" customFormat="1">
      <c r="A648" s="13"/>
      <c r="B648" s="251"/>
      <c r="C648" s="252"/>
      <c r="D648" s="253" t="s">
        <v>136</v>
      </c>
      <c r="E648" s="254" t="s">
        <v>1</v>
      </c>
      <c r="F648" s="255" t="s">
        <v>421</v>
      </c>
      <c r="G648" s="252"/>
      <c r="H648" s="254" t="s">
        <v>1</v>
      </c>
      <c r="I648" s="256"/>
      <c r="J648" s="252"/>
      <c r="K648" s="252"/>
      <c r="L648" s="257"/>
      <c r="M648" s="258"/>
      <c r="N648" s="259"/>
      <c r="O648" s="259"/>
      <c r="P648" s="259"/>
      <c r="Q648" s="259"/>
      <c r="R648" s="259"/>
      <c r="S648" s="259"/>
      <c r="T648" s="260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61" t="s">
        <v>136</v>
      </c>
      <c r="AU648" s="261" t="s">
        <v>83</v>
      </c>
      <c r="AV648" s="13" t="s">
        <v>81</v>
      </c>
      <c r="AW648" s="13" t="s">
        <v>30</v>
      </c>
      <c r="AX648" s="13" t="s">
        <v>73</v>
      </c>
      <c r="AY648" s="261" t="s">
        <v>128</v>
      </c>
    </row>
    <row r="649" s="13" customFormat="1">
      <c r="A649" s="13"/>
      <c r="B649" s="251"/>
      <c r="C649" s="252"/>
      <c r="D649" s="253" t="s">
        <v>136</v>
      </c>
      <c r="E649" s="254" t="s">
        <v>1</v>
      </c>
      <c r="F649" s="255" t="s">
        <v>422</v>
      </c>
      <c r="G649" s="252"/>
      <c r="H649" s="254" t="s">
        <v>1</v>
      </c>
      <c r="I649" s="256"/>
      <c r="J649" s="252"/>
      <c r="K649" s="252"/>
      <c r="L649" s="257"/>
      <c r="M649" s="258"/>
      <c r="N649" s="259"/>
      <c r="O649" s="259"/>
      <c r="P649" s="259"/>
      <c r="Q649" s="259"/>
      <c r="R649" s="259"/>
      <c r="S649" s="259"/>
      <c r="T649" s="260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61" t="s">
        <v>136</v>
      </c>
      <c r="AU649" s="261" t="s">
        <v>83</v>
      </c>
      <c r="AV649" s="13" t="s">
        <v>81</v>
      </c>
      <c r="AW649" s="13" t="s">
        <v>30</v>
      </c>
      <c r="AX649" s="13" t="s">
        <v>73</v>
      </c>
      <c r="AY649" s="261" t="s">
        <v>128</v>
      </c>
    </row>
    <row r="650" s="13" customFormat="1">
      <c r="A650" s="13"/>
      <c r="B650" s="251"/>
      <c r="C650" s="252"/>
      <c r="D650" s="253" t="s">
        <v>136</v>
      </c>
      <c r="E650" s="254" t="s">
        <v>1</v>
      </c>
      <c r="F650" s="255" t="s">
        <v>423</v>
      </c>
      <c r="G650" s="252"/>
      <c r="H650" s="254" t="s">
        <v>1</v>
      </c>
      <c r="I650" s="256"/>
      <c r="J650" s="252"/>
      <c r="K650" s="252"/>
      <c r="L650" s="257"/>
      <c r="M650" s="258"/>
      <c r="N650" s="259"/>
      <c r="O650" s="259"/>
      <c r="P650" s="259"/>
      <c r="Q650" s="259"/>
      <c r="R650" s="259"/>
      <c r="S650" s="259"/>
      <c r="T650" s="260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61" t="s">
        <v>136</v>
      </c>
      <c r="AU650" s="261" t="s">
        <v>83</v>
      </c>
      <c r="AV650" s="13" t="s">
        <v>81</v>
      </c>
      <c r="AW650" s="13" t="s">
        <v>30</v>
      </c>
      <c r="AX650" s="13" t="s">
        <v>73</v>
      </c>
      <c r="AY650" s="261" t="s">
        <v>128</v>
      </c>
    </row>
    <row r="651" s="13" customFormat="1">
      <c r="A651" s="13"/>
      <c r="B651" s="251"/>
      <c r="C651" s="252"/>
      <c r="D651" s="253" t="s">
        <v>136</v>
      </c>
      <c r="E651" s="254" t="s">
        <v>1</v>
      </c>
      <c r="F651" s="255" t="s">
        <v>414</v>
      </c>
      <c r="G651" s="252"/>
      <c r="H651" s="254" t="s">
        <v>1</v>
      </c>
      <c r="I651" s="256"/>
      <c r="J651" s="252"/>
      <c r="K651" s="252"/>
      <c r="L651" s="257"/>
      <c r="M651" s="258"/>
      <c r="N651" s="259"/>
      <c r="O651" s="259"/>
      <c r="P651" s="259"/>
      <c r="Q651" s="259"/>
      <c r="R651" s="259"/>
      <c r="S651" s="259"/>
      <c r="T651" s="260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61" t="s">
        <v>136</v>
      </c>
      <c r="AU651" s="261" t="s">
        <v>83</v>
      </c>
      <c r="AV651" s="13" t="s">
        <v>81</v>
      </c>
      <c r="AW651" s="13" t="s">
        <v>30</v>
      </c>
      <c r="AX651" s="13" t="s">
        <v>73</v>
      </c>
      <c r="AY651" s="261" t="s">
        <v>128</v>
      </c>
    </row>
    <row r="652" s="13" customFormat="1">
      <c r="A652" s="13"/>
      <c r="B652" s="251"/>
      <c r="C652" s="252"/>
      <c r="D652" s="253" t="s">
        <v>136</v>
      </c>
      <c r="E652" s="254" t="s">
        <v>1</v>
      </c>
      <c r="F652" s="255" t="s">
        <v>768</v>
      </c>
      <c r="G652" s="252"/>
      <c r="H652" s="254" t="s">
        <v>1</v>
      </c>
      <c r="I652" s="256"/>
      <c r="J652" s="252"/>
      <c r="K652" s="252"/>
      <c r="L652" s="257"/>
      <c r="M652" s="258"/>
      <c r="N652" s="259"/>
      <c r="O652" s="259"/>
      <c r="P652" s="259"/>
      <c r="Q652" s="259"/>
      <c r="R652" s="259"/>
      <c r="S652" s="259"/>
      <c r="T652" s="260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61" t="s">
        <v>136</v>
      </c>
      <c r="AU652" s="261" t="s">
        <v>83</v>
      </c>
      <c r="AV652" s="13" t="s">
        <v>81</v>
      </c>
      <c r="AW652" s="13" t="s">
        <v>30</v>
      </c>
      <c r="AX652" s="13" t="s">
        <v>73</v>
      </c>
      <c r="AY652" s="261" t="s">
        <v>128</v>
      </c>
    </row>
    <row r="653" s="13" customFormat="1">
      <c r="A653" s="13"/>
      <c r="B653" s="251"/>
      <c r="C653" s="252"/>
      <c r="D653" s="253" t="s">
        <v>136</v>
      </c>
      <c r="E653" s="254" t="s">
        <v>1</v>
      </c>
      <c r="F653" s="255" t="s">
        <v>845</v>
      </c>
      <c r="G653" s="252"/>
      <c r="H653" s="254" t="s">
        <v>1</v>
      </c>
      <c r="I653" s="256"/>
      <c r="J653" s="252"/>
      <c r="K653" s="252"/>
      <c r="L653" s="257"/>
      <c r="M653" s="258"/>
      <c r="N653" s="259"/>
      <c r="O653" s="259"/>
      <c r="P653" s="259"/>
      <c r="Q653" s="259"/>
      <c r="R653" s="259"/>
      <c r="S653" s="259"/>
      <c r="T653" s="260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61" t="s">
        <v>136</v>
      </c>
      <c r="AU653" s="261" t="s">
        <v>83</v>
      </c>
      <c r="AV653" s="13" t="s">
        <v>81</v>
      </c>
      <c r="AW653" s="13" t="s">
        <v>30</v>
      </c>
      <c r="AX653" s="13" t="s">
        <v>73</v>
      </c>
      <c r="AY653" s="261" t="s">
        <v>128</v>
      </c>
    </row>
    <row r="654" s="14" customFormat="1">
      <c r="A654" s="14"/>
      <c r="B654" s="262"/>
      <c r="C654" s="263"/>
      <c r="D654" s="253" t="s">
        <v>136</v>
      </c>
      <c r="E654" s="264" t="s">
        <v>1</v>
      </c>
      <c r="F654" s="265" t="s">
        <v>843</v>
      </c>
      <c r="G654" s="263"/>
      <c r="H654" s="266">
        <v>120</v>
      </c>
      <c r="I654" s="267"/>
      <c r="J654" s="263"/>
      <c r="K654" s="263"/>
      <c r="L654" s="268"/>
      <c r="M654" s="269"/>
      <c r="N654" s="270"/>
      <c r="O654" s="270"/>
      <c r="P654" s="270"/>
      <c r="Q654" s="270"/>
      <c r="R654" s="270"/>
      <c r="S654" s="270"/>
      <c r="T654" s="271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72" t="s">
        <v>136</v>
      </c>
      <c r="AU654" s="272" t="s">
        <v>83</v>
      </c>
      <c r="AV654" s="14" t="s">
        <v>83</v>
      </c>
      <c r="AW654" s="14" t="s">
        <v>30</v>
      </c>
      <c r="AX654" s="14" t="s">
        <v>81</v>
      </c>
      <c r="AY654" s="272" t="s">
        <v>128</v>
      </c>
    </row>
    <row r="655" s="2" customFormat="1" ht="16.5" customHeight="1">
      <c r="A655" s="39"/>
      <c r="B655" s="40"/>
      <c r="C655" s="237" t="s">
        <v>575</v>
      </c>
      <c r="D655" s="237" t="s">
        <v>130</v>
      </c>
      <c r="E655" s="238" t="s">
        <v>846</v>
      </c>
      <c r="F655" s="239" t="s">
        <v>847</v>
      </c>
      <c r="G655" s="240" t="s">
        <v>408</v>
      </c>
      <c r="H655" s="241">
        <v>1</v>
      </c>
      <c r="I655" s="242"/>
      <c r="J655" s="243">
        <f>ROUND(I655*H655,2)</f>
        <v>0</v>
      </c>
      <c r="K655" s="244"/>
      <c r="L655" s="45"/>
      <c r="M655" s="245" t="s">
        <v>1</v>
      </c>
      <c r="N655" s="246" t="s">
        <v>38</v>
      </c>
      <c r="O655" s="92"/>
      <c r="P655" s="247">
        <f>O655*H655</f>
        <v>0</v>
      </c>
      <c r="Q655" s="247">
        <v>0.0050000000000000001</v>
      </c>
      <c r="R655" s="247">
        <f>Q655*H655</f>
        <v>0.0050000000000000001</v>
      </c>
      <c r="S655" s="247">
        <v>0</v>
      </c>
      <c r="T655" s="248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49" t="s">
        <v>134</v>
      </c>
      <c r="AT655" s="249" t="s">
        <v>130</v>
      </c>
      <c r="AU655" s="249" t="s">
        <v>83</v>
      </c>
      <c r="AY655" s="18" t="s">
        <v>128</v>
      </c>
      <c r="BE655" s="250">
        <f>IF(N655="základní",J655,0)</f>
        <v>0</v>
      </c>
      <c r="BF655" s="250">
        <f>IF(N655="snížená",J655,0)</f>
        <v>0</v>
      </c>
      <c r="BG655" s="250">
        <f>IF(N655="zákl. přenesená",J655,0)</f>
        <v>0</v>
      </c>
      <c r="BH655" s="250">
        <f>IF(N655="sníž. přenesená",J655,0)</f>
        <v>0</v>
      </c>
      <c r="BI655" s="250">
        <f>IF(N655="nulová",J655,0)</f>
        <v>0</v>
      </c>
      <c r="BJ655" s="18" t="s">
        <v>81</v>
      </c>
      <c r="BK655" s="250">
        <f>ROUND(I655*H655,2)</f>
        <v>0</v>
      </c>
      <c r="BL655" s="18" t="s">
        <v>134</v>
      </c>
      <c r="BM655" s="249" t="s">
        <v>848</v>
      </c>
    </row>
    <row r="656" s="13" customFormat="1">
      <c r="A656" s="13"/>
      <c r="B656" s="251"/>
      <c r="C656" s="252"/>
      <c r="D656" s="253" t="s">
        <v>136</v>
      </c>
      <c r="E656" s="254" t="s">
        <v>1</v>
      </c>
      <c r="F656" s="255" t="s">
        <v>265</v>
      </c>
      <c r="G656" s="252"/>
      <c r="H656" s="254" t="s">
        <v>1</v>
      </c>
      <c r="I656" s="256"/>
      <c r="J656" s="252"/>
      <c r="K656" s="252"/>
      <c r="L656" s="257"/>
      <c r="M656" s="258"/>
      <c r="N656" s="259"/>
      <c r="O656" s="259"/>
      <c r="P656" s="259"/>
      <c r="Q656" s="259"/>
      <c r="R656" s="259"/>
      <c r="S656" s="259"/>
      <c r="T656" s="260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61" t="s">
        <v>136</v>
      </c>
      <c r="AU656" s="261" t="s">
        <v>83</v>
      </c>
      <c r="AV656" s="13" t="s">
        <v>81</v>
      </c>
      <c r="AW656" s="13" t="s">
        <v>30</v>
      </c>
      <c r="AX656" s="13" t="s">
        <v>73</v>
      </c>
      <c r="AY656" s="261" t="s">
        <v>128</v>
      </c>
    </row>
    <row r="657" s="13" customFormat="1">
      <c r="A657" s="13"/>
      <c r="B657" s="251"/>
      <c r="C657" s="252"/>
      <c r="D657" s="253" t="s">
        <v>136</v>
      </c>
      <c r="E657" s="254" t="s">
        <v>1</v>
      </c>
      <c r="F657" s="255" t="s">
        <v>421</v>
      </c>
      <c r="G657" s="252"/>
      <c r="H657" s="254" t="s">
        <v>1</v>
      </c>
      <c r="I657" s="256"/>
      <c r="J657" s="252"/>
      <c r="K657" s="252"/>
      <c r="L657" s="257"/>
      <c r="M657" s="258"/>
      <c r="N657" s="259"/>
      <c r="O657" s="259"/>
      <c r="P657" s="259"/>
      <c r="Q657" s="259"/>
      <c r="R657" s="259"/>
      <c r="S657" s="259"/>
      <c r="T657" s="260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61" t="s">
        <v>136</v>
      </c>
      <c r="AU657" s="261" t="s">
        <v>83</v>
      </c>
      <c r="AV657" s="13" t="s">
        <v>81</v>
      </c>
      <c r="AW657" s="13" t="s">
        <v>30</v>
      </c>
      <c r="AX657" s="13" t="s">
        <v>73</v>
      </c>
      <c r="AY657" s="261" t="s">
        <v>128</v>
      </c>
    </row>
    <row r="658" s="13" customFormat="1">
      <c r="A658" s="13"/>
      <c r="B658" s="251"/>
      <c r="C658" s="252"/>
      <c r="D658" s="253" t="s">
        <v>136</v>
      </c>
      <c r="E658" s="254" t="s">
        <v>1</v>
      </c>
      <c r="F658" s="255" t="s">
        <v>422</v>
      </c>
      <c r="G658" s="252"/>
      <c r="H658" s="254" t="s">
        <v>1</v>
      </c>
      <c r="I658" s="256"/>
      <c r="J658" s="252"/>
      <c r="K658" s="252"/>
      <c r="L658" s="257"/>
      <c r="M658" s="258"/>
      <c r="N658" s="259"/>
      <c r="O658" s="259"/>
      <c r="P658" s="259"/>
      <c r="Q658" s="259"/>
      <c r="R658" s="259"/>
      <c r="S658" s="259"/>
      <c r="T658" s="260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61" t="s">
        <v>136</v>
      </c>
      <c r="AU658" s="261" t="s">
        <v>83</v>
      </c>
      <c r="AV658" s="13" t="s">
        <v>81</v>
      </c>
      <c r="AW658" s="13" t="s">
        <v>30</v>
      </c>
      <c r="AX658" s="13" t="s">
        <v>73</v>
      </c>
      <c r="AY658" s="261" t="s">
        <v>128</v>
      </c>
    </row>
    <row r="659" s="13" customFormat="1">
      <c r="A659" s="13"/>
      <c r="B659" s="251"/>
      <c r="C659" s="252"/>
      <c r="D659" s="253" t="s">
        <v>136</v>
      </c>
      <c r="E659" s="254" t="s">
        <v>1</v>
      </c>
      <c r="F659" s="255" t="s">
        <v>423</v>
      </c>
      <c r="G659" s="252"/>
      <c r="H659" s="254" t="s">
        <v>1</v>
      </c>
      <c r="I659" s="256"/>
      <c r="J659" s="252"/>
      <c r="K659" s="252"/>
      <c r="L659" s="257"/>
      <c r="M659" s="258"/>
      <c r="N659" s="259"/>
      <c r="O659" s="259"/>
      <c r="P659" s="259"/>
      <c r="Q659" s="259"/>
      <c r="R659" s="259"/>
      <c r="S659" s="259"/>
      <c r="T659" s="260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61" t="s">
        <v>136</v>
      </c>
      <c r="AU659" s="261" t="s">
        <v>83</v>
      </c>
      <c r="AV659" s="13" t="s">
        <v>81</v>
      </c>
      <c r="AW659" s="13" t="s">
        <v>30</v>
      </c>
      <c r="AX659" s="13" t="s">
        <v>73</v>
      </c>
      <c r="AY659" s="261" t="s">
        <v>128</v>
      </c>
    </row>
    <row r="660" s="13" customFormat="1">
      <c r="A660" s="13"/>
      <c r="B660" s="251"/>
      <c r="C660" s="252"/>
      <c r="D660" s="253" t="s">
        <v>136</v>
      </c>
      <c r="E660" s="254" t="s">
        <v>1</v>
      </c>
      <c r="F660" s="255" t="s">
        <v>414</v>
      </c>
      <c r="G660" s="252"/>
      <c r="H660" s="254" t="s">
        <v>1</v>
      </c>
      <c r="I660" s="256"/>
      <c r="J660" s="252"/>
      <c r="K660" s="252"/>
      <c r="L660" s="257"/>
      <c r="M660" s="258"/>
      <c r="N660" s="259"/>
      <c r="O660" s="259"/>
      <c r="P660" s="259"/>
      <c r="Q660" s="259"/>
      <c r="R660" s="259"/>
      <c r="S660" s="259"/>
      <c r="T660" s="260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61" t="s">
        <v>136</v>
      </c>
      <c r="AU660" s="261" t="s">
        <v>83</v>
      </c>
      <c r="AV660" s="13" t="s">
        <v>81</v>
      </c>
      <c r="AW660" s="13" t="s">
        <v>30</v>
      </c>
      <c r="AX660" s="13" t="s">
        <v>73</v>
      </c>
      <c r="AY660" s="261" t="s">
        <v>128</v>
      </c>
    </row>
    <row r="661" s="13" customFormat="1">
      <c r="A661" s="13"/>
      <c r="B661" s="251"/>
      <c r="C661" s="252"/>
      <c r="D661" s="253" t="s">
        <v>136</v>
      </c>
      <c r="E661" s="254" t="s">
        <v>1</v>
      </c>
      <c r="F661" s="255" t="s">
        <v>768</v>
      </c>
      <c r="G661" s="252"/>
      <c r="H661" s="254" t="s">
        <v>1</v>
      </c>
      <c r="I661" s="256"/>
      <c r="J661" s="252"/>
      <c r="K661" s="252"/>
      <c r="L661" s="257"/>
      <c r="M661" s="258"/>
      <c r="N661" s="259"/>
      <c r="O661" s="259"/>
      <c r="P661" s="259"/>
      <c r="Q661" s="259"/>
      <c r="R661" s="259"/>
      <c r="S661" s="259"/>
      <c r="T661" s="260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61" t="s">
        <v>136</v>
      </c>
      <c r="AU661" s="261" t="s">
        <v>83</v>
      </c>
      <c r="AV661" s="13" t="s">
        <v>81</v>
      </c>
      <c r="AW661" s="13" t="s">
        <v>30</v>
      </c>
      <c r="AX661" s="13" t="s">
        <v>73</v>
      </c>
      <c r="AY661" s="261" t="s">
        <v>128</v>
      </c>
    </row>
    <row r="662" s="13" customFormat="1">
      <c r="A662" s="13"/>
      <c r="B662" s="251"/>
      <c r="C662" s="252"/>
      <c r="D662" s="253" t="s">
        <v>136</v>
      </c>
      <c r="E662" s="254" t="s">
        <v>1</v>
      </c>
      <c r="F662" s="255" t="s">
        <v>601</v>
      </c>
      <c r="G662" s="252"/>
      <c r="H662" s="254" t="s">
        <v>1</v>
      </c>
      <c r="I662" s="256"/>
      <c r="J662" s="252"/>
      <c r="K662" s="252"/>
      <c r="L662" s="257"/>
      <c r="M662" s="258"/>
      <c r="N662" s="259"/>
      <c r="O662" s="259"/>
      <c r="P662" s="259"/>
      <c r="Q662" s="259"/>
      <c r="R662" s="259"/>
      <c r="S662" s="259"/>
      <c r="T662" s="260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61" t="s">
        <v>136</v>
      </c>
      <c r="AU662" s="261" t="s">
        <v>83</v>
      </c>
      <c r="AV662" s="13" t="s">
        <v>81</v>
      </c>
      <c r="AW662" s="13" t="s">
        <v>30</v>
      </c>
      <c r="AX662" s="13" t="s">
        <v>73</v>
      </c>
      <c r="AY662" s="261" t="s">
        <v>128</v>
      </c>
    </row>
    <row r="663" s="14" customFormat="1">
      <c r="A663" s="14"/>
      <c r="B663" s="262"/>
      <c r="C663" s="263"/>
      <c r="D663" s="253" t="s">
        <v>136</v>
      </c>
      <c r="E663" s="264" t="s">
        <v>1</v>
      </c>
      <c r="F663" s="265" t="s">
        <v>81</v>
      </c>
      <c r="G663" s="263"/>
      <c r="H663" s="266">
        <v>1</v>
      </c>
      <c r="I663" s="267"/>
      <c r="J663" s="263"/>
      <c r="K663" s="263"/>
      <c r="L663" s="268"/>
      <c r="M663" s="269"/>
      <c r="N663" s="270"/>
      <c r="O663" s="270"/>
      <c r="P663" s="270"/>
      <c r="Q663" s="270"/>
      <c r="R663" s="270"/>
      <c r="S663" s="270"/>
      <c r="T663" s="271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72" t="s">
        <v>136</v>
      </c>
      <c r="AU663" s="272" t="s">
        <v>83</v>
      </c>
      <c r="AV663" s="14" t="s">
        <v>83</v>
      </c>
      <c r="AW663" s="14" t="s">
        <v>30</v>
      </c>
      <c r="AX663" s="14" t="s">
        <v>81</v>
      </c>
      <c r="AY663" s="272" t="s">
        <v>128</v>
      </c>
    </row>
    <row r="664" s="12" customFormat="1" ht="22.8" customHeight="1">
      <c r="A664" s="12"/>
      <c r="B664" s="221"/>
      <c r="C664" s="222"/>
      <c r="D664" s="223" t="s">
        <v>72</v>
      </c>
      <c r="E664" s="235" t="s">
        <v>617</v>
      </c>
      <c r="F664" s="235" t="s">
        <v>618</v>
      </c>
      <c r="G664" s="222"/>
      <c r="H664" s="222"/>
      <c r="I664" s="225"/>
      <c r="J664" s="236">
        <f>BK664</f>
        <v>0</v>
      </c>
      <c r="K664" s="222"/>
      <c r="L664" s="227"/>
      <c r="M664" s="228"/>
      <c r="N664" s="229"/>
      <c r="O664" s="229"/>
      <c r="P664" s="230">
        <f>SUM(P665:P688)</f>
        <v>0</v>
      </c>
      <c r="Q664" s="229"/>
      <c r="R664" s="230">
        <f>SUM(R665:R688)</f>
        <v>0.62094379999999993</v>
      </c>
      <c r="S664" s="229"/>
      <c r="T664" s="231">
        <f>SUM(T665:T688)</f>
        <v>0</v>
      </c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R664" s="232" t="s">
        <v>81</v>
      </c>
      <c r="AT664" s="233" t="s">
        <v>72</v>
      </c>
      <c r="AU664" s="233" t="s">
        <v>81</v>
      </c>
      <c r="AY664" s="232" t="s">
        <v>128</v>
      </c>
      <c r="BK664" s="234">
        <f>SUM(BK665:BK688)</f>
        <v>0</v>
      </c>
    </row>
    <row r="665" s="2" customFormat="1" ht="21.75" customHeight="1">
      <c r="A665" s="39"/>
      <c r="B665" s="40"/>
      <c r="C665" s="237" t="s">
        <v>579</v>
      </c>
      <c r="D665" s="237" t="s">
        <v>130</v>
      </c>
      <c r="E665" s="238" t="s">
        <v>619</v>
      </c>
      <c r="F665" s="239" t="s">
        <v>620</v>
      </c>
      <c r="G665" s="240" t="s">
        <v>133</v>
      </c>
      <c r="H665" s="241">
        <v>4</v>
      </c>
      <c r="I665" s="242"/>
      <c r="J665" s="243">
        <f>ROUND(I665*H665,2)</f>
        <v>0</v>
      </c>
      <c r="K665" s="244"/>
      <c r="L665" s="45"/>
      <c r="M665" s="245" t="s">
        <v>1</v>
      </c>
      <c r="N665" s="246" t="s">
        <v>38</v>
      </c>
      <c r="O665" s="92"/>
      <c r="P665" s="247">
        <f>O665*H665</f>
        <v>0</v>
      </c>
      <c r="Q665" s="247">
        <v>0</v>
      </c>
      <c r="R665" s="247">
        <f>Q665*H665</f>
        <v>0</v>
      </c>
      <c r="S665" s="247">
        <v>0</v>
      </c>
      <c r="T665" s="248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49" t="s">
        <v>134</v>
      </c>
      <c r="AT665" s="249" t="s">
        <v>130</v>
      </c>
      <c r="AU665" s="249" t="s">
        <v>83</v>
      </c>
      <c r="AY665" s="18" t="s">
        <v>128</v>
      </c>
      <c r="BE665" s="250">
        <f>IF(N665="základní",J665,0)</f>
        <v>0</v>
      </c>
      <c r="BF665" s="250">
        <f>IF(N665="snížená",J665,0)</f>
        <v>0</v>
      </c>
      <c r="BG665" s="250">
        <f>IF(N665="zákl. přenesená",J665,0)</f>
        <v>0</v>
      </c>
      <c r="BH665" s="250">
        <f>IF(N665="sníž. přenesená",J665,0)</f>
        <v>0</v>
      </c>
      <c r="BI665" s="250">
        <f>IF(N665="nulová",J665,0)</f>
        <v>0</v>
      </c>
      <c r="BJ665" s="18" t="s">
        <v>81</v>
      </c>
      <c r="BK665" s="250">
        <f>ROUND(I665*H665,2)</f>
        <v>0</v>
      </c>
      <c r="BL665" s="18" t="s">
        <v>134</v>
      </c>
      <c r="BM665" s="249" t="s">
        <v>849</v>
      </c>
    </row>
    <row r="666" s="13" customFormat="1">
      <c r="A666" s="13"/>
      <c r="B666" s="251"/>
      <c r="C666" s="252"/>
      <c r="D666" s="253" t="s">
        <v>136</v>
      </c>
      <c r="E666" s="254" t="s">
        <v>1</v>
      </c>
      <c r="F666" s="255" t="s">
        <v>622</v>
      </c>
      <c r="G666" s="252"/>
      <c r="H666" s="254" t="s">
        <v>1</v>
      </c>
      <c r="I666" s="256"/>
      <c r="J666" s="252"/>
      <c r="K666" s="252"/>
      <c r="L666" s="257"/>
      <c r="M666" s="258"/>
      <c r="N666" s="259"/>
      <c r="O666" s="259"/>
      <c r="P666" s="259"/>
      <c r="Q666" s="259"/>
      <c r="R666" s="259"/>
      <c r="S666" s="259"/>
      <c r="T666" s="260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61" t="s">
        <v>136</v>
      </c>
      <c r="AU666" s="261" t="s">
        <v>83</v>
      </c>
      <c r="AV666" s="13" t="s">
        <v>81</v>
      </c>
      <c r="AW666" s="13" t="s">
        <v>30</v>
      </c>
      <c r="AX666" s="13" t="s">
        <v>73</v>
      </c>
      <c r="AY666" s="261" t="s">
        <v>128</v>
      </c>
    </row>
    <row r="667" s="13" customFormat="1">
      <c r="A667" s="13"/>
      <c r="B667" s="251"/>
      <c r="C667" s="252"/>
      <c r="D667" s="253" t="s">
        <v>136</v>
      </c>
      <c r="E667" s="254" t="s">
        <v>1</v>
      </c>
      <c r="F667" s="255" t="s">
        <v>623</v>
      </c>
      <c r="G667" s="252"/>
      <c r="H667" s="254" t="s">
        <v>1</v>
      </c>
      <c r="I667" s="256"/>
      <c r="J667" s="252"/>
      <c r="K667" s="252"/>
      <c r="L667" s="257"/>
      <c r="M667" s="258"/>
      <c r="N667" s="259"/>
      <c r="O667" s="259"/>
      <c r="P667" s="259"/>
      <c r="Q667" s="259"/>
      <c r="R667" s="259"/>
      <c r="S667" s="259"/>
      <c r="T667" s="260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61" t="s">
        <v>136</v>
      </c>
      <c r="AU667" s="261" t="s">
        <v>83</v>
      </c>
      <c r="AV667" s="13" t="s">
        <v>81</v>
      </c>
      <c r="AW667" s="13" t="s">
        <v>30</v>
      </c>
      <c r="AX667" s="13" t="s">
        <v>73</v>
      </c>
      <c r="AY667" s="261" t="s">
        <v>128</v>
      </c>
    </row>
    <row r="668" s="13" customFormat="1">
      <c r="A668" s="13"/>
      <c r="B668" s="251"/>
      <c r="C668" s="252"/>
      <c r="D668" s="253" t="s">
        <v>136</v>
      </c>
      <c r="E668" s="254" t="s">
        <v>1</v>
      </c>
      <c r="F668" s="255" t="s">
        <v>624</v>
      </c>
      <c r="G668" s="252"/>
      <c r="H668" s="254" t="s">
        <v>1</v>
      </c>
      <c r="I668" s="256"/>
      <c r="J668" s="252"/>
      <c r="K668" s="252"/>
      <c r="L668" s="257"/>
      <c r="M668" s="258"/>
      <c r="N668" s="259"/>
      <c r="O668" s="259"/>
      <c r="P668" s="259"/>
      <c r="Q668" s="259"/>
      <c r="R668" s="259"/>
      <c r="S668" s="259"/>
      <c r="T668" s="260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61" t="s">
        <v>136</v>
      </c>
      <c r="AU668" s="261" t="s">
        <v>83</v>
      </c>
      <c r="AV668" s="13" t="s">
        <v>81</v>
      </c>
      <c r="AW668" s="13" t="s">
        <v>30</v>
      </c>
      <c r="AX668" s="13" t="s">
        <v>73</v>
      </c>
      <c r="AY668" s="261" t="s">
        <v>128</v>
      </c>
    </row>
    <row r="669" s="13" customFormat="1">
      <c r="A669" s="13"/>
      <c r="B669" s="251"/>
      <c r="C669" s="252"/>
      <c r="D669" s="253" t="s">
        <v>136</v>
      </c>
      <c r="E669" s="254" t="s">
        <v>1</v>
      </c>
      <c r="F669" s="255" t="s">
        <v>625</v>
      </c>
      <c r="G669" s="252"/>
      <c r="H669" s="254" t="s">
        <v>1</v>
      </c>
      <c r="I669" s="256"/>
      <c r="J669" s="252"/>
      <c r="K669" s="252"/>
      <c r="L669" s="257"/>
      <c r="M669" s="258"/>
      <c r="N669" s="259"/>
      <c r="O669" s="259"/>
      <c r="P669" s="259"/>
      <c r="Q669" s="259"/>
      <c r="R669" s="259"/>
      <c r="S669" s="259"/>
      <c r="T669" s="260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61" t="s">
        <v>136</v>
      </c>
      <c r="AU669" s="261" t="s">
        <v>83</v>
      </c>
      <c r="AV669" s="13" t="s">
        <v>81</v>
      </c>
      <c r="AW669" s="13" t="s">
        <v>30</v>
      </c>
      <c r="AX669" s="13" t="s">
        <v>73</v>
      </c>
      <c r="AY669" s="261" t="s">
        <v>128</v>
      </c>
    </row>
    <row r="670" s="13" customFormat="1">
      <c r="A670" s="13"/>
      <c r="B670" s="251"/>
      <c r="C670" s="252"/>
      <c r="D670" s="253" t="s">
        <v>136</v>
      </c>
      <c r="E670" s="254" t="s">
        <v>1</v>
      </c>
      <c r="F670" s="255" t="s">
        <v>626</v>
      </c>
      <c r="G670" s="252"/>
      <c r="H670" s="254" t="s">
        <v>1</v>
      </c>
      <c r="I670" s="256"/>
      <c r="J670" s="252"/>
      <c r="K670" s="252"/>
      <c r="L670" s="257"/>
      <c r="M670" s="258"/>
      <c r="N670" s="259"/>
      <c r="O670" s="259"/>
      <c r="P670" s="259"/>
      <c r="Q670" s="259"/>
      <c r="R670" s="259"/>
      <c r="S670" s="259"/>
      <c r="T670" s="260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61" t="s">
        <v>136</v>
      </c>
      <c r="AU670" s="261" t="s">
        <v>83</v>
      </c>
      <c r="AV670" s="13" t="s">
        <v>81</v>
      </c>
      <c r="AW670" s="13" t="s">
        <v>30</v>
      </c>
      <c r="AX670" s="13" t="s">
        <v>73</v>
      </c>
      <c r="AY670" s="261" t="s">
        <v>128</v>
      </c>
    </row>
    <row r="671" s="13" customFormat="1">
      <c r="A671" s="13"/>
      <c r="B671" s="251"/>
      <c r="C671" s="252"/>
      <c r="D671" s="253" t="s">
        <v>136</v>
      </c>
      <c r="E671" s="254" t="s">
        <v>1</v>
      </c>
      <c r="F671" s="255" t="s">
        <v>259</v>
      </c>
      <c r="G671" s="252"/>
      <c r="H671" s="254" t="s">
        <v>1</v>
      </c>
      <c r="I671" s="256"/>
      <c r="J671" s="252"/>
      <c r="K671" s="252"/>
      <c r="L671" s="257"/>
      <c r="M671" s="258"/>
      <c r="N671" s="259"/>
      <c r="O671" s="259"/>
      <c r="P671" s="259"/>
      <c r="Q671" s="259"/>
      <c r="R671" s="259"/>
      <c r="S671" s="259"/>
      <c r="T671" s="260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61" t="s">
        <v>136</v>
      </c>
      <c r="AU671" s="261" t="s">
        <v>83</v>
      </c>
      <c r="AV671" s="13" t="s">
        <v>81</v>
      </c>
      <c r="AW671" s="13" t="s">
        <v>30</v>
      </c>
      <c r="AX671" s="13" t="s">
        <v>73</v>
      </c>
      <c r="AY671" s="261" t="s">
        <v>128</v>
      </c>
    </row>
    <row r="672" s="13" customFormat="1">
      <c r="A672" s="13"/>
      <c r="B672" s="251"/>
      <c r="C672" s="252"/>
      <c r="D672" s="253" t="s">
        <v>136</v>
      </c>
      <c r="E672" s="254" t="s">
        <v>1</v>
      </c>
      <c r="F672" s="255" t="s">
        <v>749</v>
      </c>
      <c r="G672" s="252"/>
      <c r="H672" s="254" t="s">
        <v>1</v>
      </c>
      <c r="I672" s="256"/>
      <c r="J672" s="252"/>
      <c r="K672" s="252"/>
      <c r="L672" s="257"/>
      <c r="M672" s="258"/>
      <c r="N672" s="259"/>
      <c r="O672" s="259"/>
      <c r="P672" s="259"/>
      <c r="Q672" s="259"/>
      <c r="R672" s="259"/>
      <c r="S672" s="259"/>
      <c r="T672" s="260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61" t="s">
        <v>136</v>
      </c>
      <c r="AU672" s="261" t="s">
        <v>83</v>
      </c>
      <c r="AV672" s="13" t="s">
        <v>81</v>
      </c>
      <c r="AW672" s="13" t="s">
        <v>30</v>
      </c>
      <c r="AX672" s="13" t="s">
        <v>73</v>
      </c>
      <c r="AY672" s="261" t="s">
        <v>128</v>
      </c>
    </row>
    <row r="673" s="13" customFormat="1">
      <c r="A673" s="13"/>
      <c r="B673" s="251"/>
      <c r="C673" s="252"/>
      <c r="D673" s="253" t="s">
        <v>136</v>
      </c>
      <c r="E673" s="254" t="s">
        <v>1</v>
      </c>
      <c r="F673" s="255" t="s">
        <v>658</v>
      </c>
      <c r="G673" s="252"/>
      <c r="H673" s="254" t="s">
        <v>1</v>
      </c>
      <c r="I673" s="256"/>
      <c r="J673" s="252"/>
      <c r="K673" s="252"/>
      <c r="L673" s="257"/>
      <c r="M673" s="258"/>
      <c r="N673" s="259"/>
      <c r="O673" s="259"/>
      <c r="P673" s="259"/>
      <c r="Q673" s="259"/>
      <c r="R673" s="259"/>
      <c r="S673" s="259"/>
      <c r="T673" s="260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61" t="s">
        <v>136</v>
      </c>
      <c r="AU673" s="261" t="s">
        <v>83</v>
      </c>
      <c r="AV673" s="13" t="s">
        <v>81</v>
      </c>
      <c r="AW673" s="13" t="s">
        <v>30</v>
      </c>
      <c r="AX673" s="13" t="s">
        <v>73</v>
      </c>
      <c r="AY673" s="261" t="s">
        <v>128</v>
      </c>
    </row>
    <row r="674" s="13" customFormat="1">
      <c r="A674" s="13"/>
      <c r="B674" s="251"/>
      <c r="C674" s="252"/>
      <c r="D674" s="253" t="s">
        <v>136</v>
      </c>
      <c r="E674" s="254" t="s">
        <v>1</v>
      </c>
      <c r="F674" s="255" t="s">
        <v>667</v>
      </c>
      <c r="G674" s="252"/>
      <c r="H674" s="254" t="s">
        <v>1</v>
      </c>
      <c r="I674" s="256"/>
      <c r="J674" s="252"/>
      <c r="K674" s="252"/>
      <c r="L674" s="257"/>
      <c r="M674" s="258"/>
      <c r="N674" s="259"/>
      <c r="O674" s="259"/>
      <c r="P674" s="259"/>
      <c r="Q674" s="259"/>
      <c r="R674" s="259"/>
      <c r="S674" s="259"/>
      <c r="T674" s="260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61" t="s">
        <v>136</v>
      </c>
      <c r="AU674" s="261" t="s">
        <v>83</v>
      </c>
      <c r="AV674" s="13" t="s">
        <v>81</v>
      </c>
      <c r="AW674" s="13" t="s">
        <v>30</v>
      </c>
      <c r="AX674" s="13" t="s">
        <v>73</v>
      </c>
      <c r="AY674" s="261" t="s">
        <v>128</v>
      </c>
    </row>
    <row r="675" s="14" customFormat="1">
      <c r="A675" s="14"/>
      <c r="B675" s="262"/>
      <c r="C675" s="263"/>
      <c r="D675" s="253" t="s">
        <v>136</v>
      </c>
      <c r="E675" s="264" t="s">
        <v>1</v>
      </c>
      <c r="F675" s="265" t="s">
        <v>134</v>
      </c>
      <c r="G675" s="263"/>
      <c r="H675" s="266">
        <v>4</v>
      </c>
      <c r="I675" s="267"/>
      <c r="J675" s="263"/>
      <c r="K675" s="263"/>
      <c r="L675" s="268"/>
      <c r="M675" s="269"/>
      <c r="N675" s="270"/>
      <c r="O675" s="270"/>
      <c r="P675" s="270"/>
      <c r="Q675" s="270"/>
      <c r="R675" s="270"/>
      <c r="S675" s="270"/>
      <c r="T675" s="271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72" t="s">
        <v>136</v>
      </c>
      <c r="AU675" s="272" t="s">
        <v>83</v>
      </c>
      <c r="AV675" s="14" t="s">
        <v>83</v>
      </c>
      <c r="AW675" s="14" t="s">
        <v>30</v>
      </c>
      <c r="AX675" s="14" t="s">
        <v>81</v>
      </c>
      <c r="AY675" s="272" t="s">
        <v>128</v>
      </c>
    </row>
    <row r="676" s="2" customFormat="1" ht="21.75" customHeight="1">
      <c r="A676" s="39"/>
      <c r="B676" s="40"/>
      <c r="C676" s="237" t="s">
        <v>584</v>
      </c>
      <c r="D676" s="237" t="s">
        <v>130</v>
      </c>
      <c r="E676" s="238" t="s">
        <v>633</v>
      </c>
      <c r="F676" s="239" t="s">
        <v>634</v>
      </c>
      <c r="G676" s="240" t="s">
        <v>133</v>
      </c>
      <c r="H676" s="241">
        <v>2</v>
      </c>
      <c r="I676" s="242"/>
      <c r="J676" s="243">
        <f>ROUND(I676*H676,2)</f>
        <v>0</v>
      </c>
      <c r="K676" s="244"/>
      <c r="L676" s="45"/>
      <c r="M676" s="245" t="s">
        <v>1</v>
      </c>
      <c r="N676" s="246" t="s">
        <v>38</v>
      </c>
      <c r="O676" s="92"/>
      <c r="P676" s="247">
        <f>O676*H676</f>
        <v>0</v>
      </c>
      <c r="Q676" s="247">
        <v>0.1295</v>
      </c>
      <c r="R676" s="247">
        <f>Q676*H676</f>
        <v>0.25900000000000001</v>
      </c>
      <c r="S676" s="247">
        <v>0</v>
      </c>
      <c r="T676" s="248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49" t="s">
        <v>134</v>
      </c>
      <c r="AT676" s="249" t="s">
        <v>130</v>
      </c>
      <c r="AU676" s="249" t="s">
        <v>83</v>
      </c>
      <c r="AY676" s="18" t="s">
        <v>128</v>
      </c>
      <c r="BE676" s="250">
        <f>IF(N676="základní",J676,0)</f>
        <v>0</v>
      </c>
      <c r="BF676" s="250">
        <f>IF(N676="snížená",J676,0)</f>
        <v>0</v>
      </c>
      <c r="BG676" s="250">
        <f>IF(N676="zákl. přenesená",J676,0)</f>
        <v>0</v>
      </c>
      <c r="BH676" s="250">
        <f>IF(N676="sníž. přenesená",J676,0)</f>
        <v>0</v>
      </c>
      <c r="BI676" s="250">
        <f>IF(N676="nulová",J676,0)</f>
        <v>0</v>
      </c>
      <c r="BJ676" s="18" t="s">
        <v>81</v>
      </c>
      <c r="BK676" s="250">
        <f>ROUND(I676*H676,2)</f>
        <v>0</v>
      </c>
      <c r="BL676" s="18" t="s">
        <v>134</v>
      </c>
      <c r="BM676" s="249" t="s">
        <v>850</v>
      </c>
    </row>
    <row r="677" s="13" customFormat="1">
      <c r="A677" s="13"/>
      <c r="B677" s="251"/>
      <c r="C677" s="252"/>
      <c r="D677" s="253" t="s">
        <v>136</v>
      </c>
      <c r="E677" s="254" t="s">
        <v>1</v>
      </c>
      <c r="F677" s="255" t="s">
        <v>260</v>
      </c>
      <c r="G677" s="252"/>
      <c r="H677" s="254" t="s">
        <v>1</v>
      </c>
      <c r="I677" s="256"/>
      <c r="J677" s="252"/>
      <c r="K677" s="252"/>
      <c r="L677" s="257"/>
      <c r="M677" s="258"/>
      <c r="N677" s="259"/>
      <c r="O677" s="259"/>
      <c r="P677" s="259"/>
      <c r="Q677" s="259"/>
      <c r="R677" s="259"/>
      <c r="S677" s="259"/>
      <c r="T677" s="260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61" t="s">
        <v>136</v>
      </c>
      <c r="AU677" s="261" t="s">
        <v>83</v>
      </c>
      <c r="AV677" s="13" t="s">
        <v>81</v>
      </c>
      <c r="AW677" s="13" t="s">
        <v>30</v>
      </c>
      <c r="AX677" s="13" t="s">
        <v>73</v>
      </c>
      <c r="AY677" s="261" t="s">
        <v>128</v>
      </c>
    </row>
    <row r="678" s="14" customFormat="1">
      <c r="A678" s="14"/>
      <c r="B678" s="262"/>
      <c r="C678" s="263"/>
      <c r="D678" s="253" t="s">
        <v>136</v>
      </c>
      <c r="E678" s="264" t="s">
        <v>1</v>
      </c>
      <c r="F678" s="265" t="s">
        <v>83</v>
      </c>
      <c r="G678" s="263"/>
      <c r="H678" s="266">
        <v>2</v>
      </c>
      <c r="I678" s="267"/>
      <c r="J678" s="263"/>
      <c r="K678" s="263"/>
      <c r="L678" s="268"/>
      <c r="M678" s="269"/>
      <c r="N678" s="270"/>
      <c r="O678" s="270"/>
      <c r="P678" s="270"/>
      <c r="Q678" s="270"/>
      <c r="R678" s="270"/>
      <c r="S678" s="270"/>
      <c r="T678" s="271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72" t="s">
        <v>136</v>
      </c>
      <c r="AU678" s="272" t="s">
        <v>83</v>
      </c>
      <c r="AV678" s="14" t="s">
        <v>83</v>
      </c>
      <c r="AW678" s="14" t="s">
        <v>30</v>
      </c>
      <c r="AX678" s="14" t="s">
        <v>81</v>
      </c>
      <c r="AY678" s="272" t="s">
        <v>128</v>
      </c>
    </row>
    <row r="679" s="2" customFormat="1" ht="16.5" customHeight="1">
      <c r="A679" s="39"/>
      <c r="B679" s="40"/>
      <c r="C679" s="295" t="s">
        <v>588</v>
      </c>
      <c r="D679" s="295" t="s">
        <v>219</v>
      </c>
      <c r="E679" s="296" t="s">
        <v>637</v>
      </c>
      <c r="F679" s="297" t="s">
        <v>638</v>
      </c>
      <c r="G679" s="298" t="s">
        <v>133</v>
      </c>
      <c r="H679" s="299">
        <v>2</v>
      </c>
      <c r="I679" s="300"/>
      <c r="J679" s="301">
        <f>ROUND(I679*H679,2)</f>
        <v>0</v>
      </c>
      <c r="K679" s="302"/>
      <c r="L679" s="303"/>
      <c r="M679" s="304" t="s">
        <v>1</v>
      </c>
      <c r="N679" s="305" t="s">
        <v>38</v>
      </c>
      <c r="O679" s="92"/>
      <c r="P679" s="247">
        <f>O679*H679</f>
        <v>0</v>
      </c>
      <c r="Q679" s="247">
        <v>0.10199999999999999</v>
      </c>
      <c r="R679" s="247">
        <f>Q679*H679</f>
        <v>0.20399999999999999</v>
      </c>
      <c r="S679" s="247">
        <v>0</v>
      </c>
      <c r="T679" s="248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49" t="s">
        <v>184</v>
      </c>
      <c r="AT679" s="249" t="s">
        <v>219</v>
      </c>
      <c r="AU679" s="249" t="s">
        <v>83</v>
      </c>
      <c r="AY679" s="18" t="s">
        <v>128</v>
      </c>
      <c r="BE679" s="250">
        <f>IF(N679="základní",J679,0)</f>
        <v>0</v>
      </c>
      <c r="BF679" s="250">
        <f>IF(N679="snížená",J679,0)</f>
        <v>0</v>
      </c>
      <c r="BG679" s="250">
        <f>IF(N679="zákl. přenesená",J679,0)</f>
        <v>0</v>
      </c>
      <c r="BH679" s="250">
        <f>IF(N679="sníž. přenesená",J679,0)</f>
        <v>0</v>
      </c>
      <c r="BI679" s="250">
        <f>IF(N679="nulová",J679,0)</f>
        <v>0</v>
      </c>
      <c r="BJ679" s="18" t="s">
        <v>81</v>
      </c>
      <c r="BK679" s="250">
        <f>ROUND(I679*H679,2)</f>
        <v>0</v>
      </c>
      <c r="BL679" s="18" t="s">
        <v>134</v>
      </c>
      <c r="BM679" s="249" t="s">
        <v>851</v>
      </c>
    </row>
    <row r="680" s="13" customFormat="1">
      <c r="A680" s="13"/>
      <c r="B680" s="251"/>
      <c r="C680" s="252"/>
      <c r="D680" s="253" t="s">
        <v>136</v>
      </c>
      <c r="E680" s="254" t="s">
        <v>1</v>
      </c>
      <c r="F680" s="255" t="s">
        <v>640</v>
      </c>
      <c r="G680" s="252"/>
      <c r="H680" s="254" t="s">
        <v>1</v>
      </c>
      <c r="I680" s="256"/>
      <c r="J680" s="252"/>
      <c r="K680" s="252"/>
      <c r="L680" s="257"/>
      <c r="M680" s="258"/>
      <c r="N680" s="259"/>
      <c r="O680" s="259"/>
      <c r="P680" s="259"/>
      <c r="Q680" s="259"/>
      <c r="R680" s="259"/>
      <c r="S680" s="259"/>
      <c r="T680" s="260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61" t="s">
        <v>136</v>
      </c>
      <c r="AU680" s="261" t="s">
        <v>83</v>
      </c>
      <c r="AV680" s="13" t="s">
        <v>81</v>
      </c>
      <c r="AW680" s="13" t="s">
        <v>30</v>
      </c>
      <c r="AX680" s="13" t="s">
        <v>73</v>
      </c>
      <c r="AY680" s="261" t="s">
        <v>128</v>
      </c>
    </row>
    <row r="681" s="14" customFormat="1">
      <c r="A681" s="14"/>
      <c r="B681" s="262"/>
      <c r="C681" s="263"/>
      <c r="D681" s="253" t="s">
        <v>136</v>
      </c>
      <c r="E681" s="264" t="s">
        <v>1</v>
      </c>
      <c r="F681" s="265" t="s">
        <v>83</v>
      </c>
      <c r="G681" s="263"/>
      <c r="H681" s="266">
        <v>2</v>
      </c>
      <c r="I681" s="267"/>
      <c r="J681" s="263"/>
      <c r="K681" s="263"/>
      <c r="L681" s="268"/>
      <c r="M681" s="269"/>
      <c r="N681" s="270"/>
      <c r="O681" s="270"/>
      <c r="P681" s="270"/>
      <c r="Q681" s="270"/>
      <c r="R681" s="270"/>
      <c r="S681" s="270"/>
      <c r="T681" s="271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72" t="s">
        <v>136</v>
      </c>
      <c r="AU681" s="272" t="s">
        <v>83</v>
      </c>
      <c r="AV681" s="14" t="s">
        <v>83</v>
      </c>
      <c r="AW681" s="14" t="s">
        <v>30</v>
      </c>
      <c r="AX681" s="14" t="s">
        <v>81</v>
      </c>
      <c r="AY681" s="272" t="s">
        <v>128</v>
      </c>
    </row>
    <row r="682" s="2" customFormat="1" ht="21.75" customHeight="1">
      <c r="A682" s="39"/>
      <c r="B682" s="40"/>
      <c r="C682" s="237" t="s">
        <v>593</v>
      </c>
      <c r="D682" s="237" t="s">
        <v>130</v>
      </c>
      <c r="E682" s="238" t="s">
        <v>641</v>
      </c>
      <c r="F682" s="239" t="s">
        <v>642</v>
      </c>
      <c r="G682" s="240" t="s">
        <v>160</v>
      </c>
      <c r="H682" s="241">
        <v>0.070000000000000007</v>
      </c>
      <c r="I682" s="242"/>
      <c r="J682" s="243">
        <f>ROUND(I682*H682,2)</f>
        <v>0</v>
      </c>
      <c r="K682" s="244"/>
      <c r="L682" s="45"/>
      <c r="M682" s="245" t="s">
        <v>1</v>
      </c>
      <c r="N682" s="246" t="s">
        <v>38</v>
      </c>
      <c r="O682" s="92"/>
      <c r="P682" s="247">
        <f>O682*H682</f>
        <v>0</v>
      </c>
      <c r="Q682" s="247">
        <v>2.2563399999999998</v>
      </c>
      <c r="R682" s="247">
        <f>Q682*H682</f>
        <v>0.1579438</v>
      </c>
      <c r="S682" s="247">
        <v>0</v>
      </c>
      <c r="T682" s="248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49" t="s">
        <v>134</v>
      </c>
      <c r="AT682" s="249" t="s">
        <v>130</v>
      </c>
      <c r="AU682" s="249" t="s">
        <v>83</v>
      </c>
      <c r="AY682" s="18" t="s">
        <v>128</v>
      </c>
      <c r="BE682" s="250">
        <f>IF(N682="základní",J682,0)</f>
        <v>0</v>
      </c>
      <c r="BF682" s="250">
        <f>IF(N682="snížená",J682,0)</f>
        <v>0</v>
      </c>
      <c r="BG682" s="250">
        <f>IF(N682="zákl. přenesená",J682,0)</f>
        <v>0</v>
      </c>
      <c r="BH682" s="250">
        <f>IF(N682="sníž. přenesená",J682,0)</f>
        <v>0</v>
      </c>
      <c r="BI682" s="250">
        <f>IF(N682="nulová",J682,0)</f>
        <v>0</v>
      </c>
      <c r="BJ682" s="18" t="s">
        <v>81</v>
      </c>
      <c r="BK682" s="250">
        <f>ROUND(I682*H682,2)</f>
        <v>0</v>
      </c>
      <c r="BL682" s="18" t="s">
        <v>134</v>
      </c>
      <c r="BM682" s="249" t="s">
        <v>852</v>
      </c>
    </row>
    <row r="683" s="14" customFormat="1">
      <c r="A683" s="14"/>
      <c r="B683" s="262"/>
      <c r="C683" s="263"/>
      <c r="D683" s="253" t="s">
        <v>136</v>
      </c>
      <c r="E683" s="264" t="s">
        <v>1</v>
      </c>
      <c r="F683" s="265" t="s">
        <v>853</v>
      </c>
      <c r="G683" s="263"/>
      <c r="H683" s="266">
        <v>0.070000000000000007</v>
      </c>
      <c r="I683" s="267"/>
      <c r="J683" s="263"/>
      <c r="K683" s="263"/>
      <c r="L683" s="268"/>
      <c r="M683" s="269"/>
      <c r="N683" s="270"/>
      <c r="O683" s="270"/>
      <c r="P683" s="270"/>
      <c r="Q683" s="270"/>
      <c r="R683" s="270"/>
      <c r="S683" s="270"/>
      <c r="T683" s="271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72" t="s">
        <v>136</v>
      </c>
      <c r="AU683" s="272" t="s">
        <v>83</v>
      </c>
      <c r="AV683" s="14" t="s">
        <v>83</v>
      </c>
      <c r="AW683" s="14" t="s">
        <v>30</v>
      </c>
      <c r="AX683" s="14" t="s">
        <v>81</v>
      </c>
      <c r="AY683" s="272" t="s">
        <v>128</v>
      </c>
    </row>
    <row r="684" s="2" customFormat="1" ht="16.5" customHeight="1">
      <c r="A684" s="39"/>
      <c r="B684" s="40"/>
      <c r="C684" s="237" t="s">
        <v>597</v>
      </c>
      <c r="D684" s="237" t="s">
        <v>130</v>
      </c>
      <c r="E684" s="238" t="s">
        <v>854</v>
      </c>
      <c r="F684" s="239" t="s">
        <v>855</v>
      </c>
      <c r="G684" s="240" t="s">
        <v>133</v>
      </c>
      <c r="H684" s="241">
        <v>14</v>
      </c>
      <c r="I684" s="242"/>
      <c r="J684" s="243">
        <f>ROUND(I684*H684,2)</f>
        <v>0</v>
      </c>
      <c r="K684" s="244"/>
      <c r="L684" s="45"/>
      <c r="M684" s="245" t="s">
        <v>1</v>
      </c>
      <c r="N684" s="246" t="s">
        <v>38</v>
      </c>
      <c r="O684" s="92"/>
      <c r="P684" s="247">
        <f>O684*H684</f>
        <v>0</v>
      </c>
      <c r="Q684" s="247">
        <v>0</v>
      </c>
      <c r="R684" s="247">
        <f>Q684*H684</f>
        <v>0</v>
      </c>
      <c r="S684" s="247">
        <v>0</v>
      </c>
      <c r="T684" s="248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49" t="s">
        <v>134</v>
      </c>
      <c r="AT684" s="249" t="s">
        <v>130</v>
      </c>
      <c r="AU684" s="249" t="s">
        <v>83</v>
      </c>
      <c r="AY684" s="18" t="s">
        <v>128</v>
      </c>
      <c r="BE684" s="250">
        <f>IF(N684="základní",J684,0)</f>
        <v>0</v>
      </c>
      <c r="BF684" s="250">
        <f>IF(N684="snížená",J684,0)</f>
        <v>0</v>
      </c>
      <c r="BG684" s="250">
        <f>IF(N684="zákl. přenesená",J684,0)</f>
        <v>0</v>
      </c>
      <c r="BH684" s="250">
        <f>IF(N684="sníž. přenesená",J684,0)</f>
        <v>0</v>
      </c>
      <c r="BI684" s="250">
        <f>IF(N684="nulová",J684,0)</f>
        <v>0</v>
      </c>
      <c r="BJ684" s="18" t="s">
        <v>81</v>
      </c>
      <c r="BK684" s="250">
        <f>ROUND(I684*H684,2)</f>
        <v>0</v>
      </c>
      <c r="BL684" s="18" t="s">
        <v>134</v>
      </c>
      <c r="BM684" s="249" t="s">
        <v>856</v>
      </c>
    </row>
    <row r="685" s="13" customFormat="1">
      <c r="A685" s="13"/>
      <c r="B685" s="251"/>
      <c r="C685" s="252"/>
      <c r="D685" s="253" t="s">
        <v>136</v>
      </c>
      <c r="E685" s="254" t="s">
        <v>1</v>
      </c>
      <c r="F685" s="255" t="s">
        <v>749</v>
      </c>
      <c r="G685" s="252"/>
      <c r="H685" s="254" t="s">
        <v>1</v>
      </c>
      <c r="I685" s="256"/>
      <c r="J685" s="252"/>
      <c r="K685" s="252"/>
      <c r="L685" s="257"/>
      <c r="M685" s="258"/>
      <c r="N685" s="259"/>
      <c r="O685" s="259"/>
      <c r="P685" s="259"/>
      <c r="Q685" s="259"/>
      <c r="R685" s="259"/>
      <c r="S685" s="259"/>
      <c r="T685" s="260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61" t="s">
        <v>136</v>
      </c>
      <c r="AU685" s="261" t="s">
        <v>83</v>
      </c>
      <c r="AV685" s="13" t="s">
        <v>81</v>
      </c>
      <c r="AW685" s="13" t="s">
        <v>30</v>
      </c>
      <c r="AX685" s="13" t="s">
        <v>73</v>
      </c>
      <c r="AY685" s="261" t="s">
        <v>128</v>
      </c>
    </row>
    <row r="686" s="13" customFormat="1">
      <c r="A686" s="13"/>
      <c r="B686" s="251"/>
      <c r="C686" s="252"/>
      <c r="D686" s="253" t="s">
        <v>136</v>
      </c>
      <c r="E686" s="254" t="s">
        <v>1</v>
      </c>
      <c r="F686" s="255" t="s">
        <v>658</v>
      </c>
      <c r="G686" s="252"/>
      <c r="H686" s="254" t="s">
        <v>1</v>
      </c>
      <c r="I686" s="256"/>
      <c r="J686" s="252"/>
      <c r="K686" s="252"/>
      <c r="L686" s="257"/>
      <c r="M686" s="258"/>
      <c r="N686" s="259"/>
      <c r="O686" s="259"/>
      <c r="P686" s="259"/>
      <c r="Q686" s="259"/>
      <c r="R686" s="259"/>
      <c r="S686" s="259"/>
      <c r="T686" s="260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61" t="s">
        <v>136</v>
      </c>
      <c r="AU686" s="261" t="s">
        <v>83</v>
      </c>
      <c r="AV686" s="13" t="s">
        <v>81</v>
      </c>
      <c r="AW686" s="13" t="s">
        <v>30</v>
      </c>
      <c r="AX686" s="13" t="s">
        <v>73</v>
      </c>
      <c r="AY686" s="261" t="s">
        <v>128</v>
      </c>
    </row>
    <row r="687" s="13" customFormat="1">
      <c r="A687" s="13"/>
      <c r="B687" s="251"/>
      <c r="C687" s="252"/>
      <c r="D687" s="253" t="s">
        <v>136</v>
      </c>
      <c r="E687" s="254" t="s">
        <v>1</v>
      </c>
      <c r="F687" s="255" t="s">
        <v>667</v>
      </c>
      <c r="G687" s="252"/>
      <c r="H687" s="254" t="s">
        <v>1</v>
      </c>
      <c r="I687" s="256"/>
      <c r="J687" s="252"/>
      <c r="K687" s="252"/>
      <c r="L687" s="257"/>
      <c r="M687" s="258"/>
      <c r="N687" s="259"/>
      <c r="O687" s="259"/>
      <c r="P687" s="259"/>
      <c r="Q687" s="259"/>
      <c r="R687" s="259"/>
      <c r="S687" s="259"/>
      <c r="T687" s="260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61" t="s">
        <v>136</v>
      </c>
      <c r="AU687" s="261" t="s">
        <v>83</v>
      </c>
      <c r="AV687" s="13" t="s">
        <v>81</v>
      </c>
      <c r="AW687" s="13" t="s">
        <v>30</v>
      </c>
      <c r="AX687" s="13" t="s">
        <v>73</v>
      </c>
      <c r="AY687" s="261" t="s">
        <v>128</v>
      </c>
    </row>
    <row r="688" s="14" customFormat="1">
      <c r="A688" s="14"/>
      <c r="B688" s="262"/>
      <c r="C688" s="263"/>
      <c r="D688" s="253" t="s">
        <v>136</v>
      </c>
      <c r="E688" s="264" t="s">
        <v>1</v>
      </c>
      <c r="F688" s="265" t="s">
        <v>857</v>
      </c>
      <c r="G688" s="263"/>
      <c r="H688" s="266">
        <v>14</v>
      </c>
      <c r="I688" s="267"/>
      <c r="J688" s="263"/>
      <c r="K688" s="263"/>
      <c r="L688" s="268"/>
      <c r="M688" s="269"/>
      <c r="N688" s="270"/>
      <c r="O688" s="270"/>
      <c r="P688" s="270"/>
      <c r="Q688" s="270"/>
      <c r="R688" s="270"/>
      <c r="S688" s="270"/>
      <c r="T688" s="271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72" t="s">
        <v>136</v>
      </c>
      <c r="AU688" s="272" t="s">
        <v>83</v>
      </c>
      <c r="AV688" s="14" t="s">
        <v>83</v>
      </c>
      <c r="AW688" s="14" t="s">
        <v>30</v>
      </c>
      <c r="AX688" s="14" t="s">
        <v>81</v>
      </c>
      <c r="AY688" s="272" t="s">
        <v>128</v>
      </c>
    </row>
    <row r="689" s="12" customFormat="1" ht="22.8" customHeight="1">
      <c r="A689" s="12"/>
      <c r="B689" s="221"/>
      <c r="C689" s="222"/>
      <c r="D689" s="223" t="s">
        <v>72</v>
      </c>
      <c r="E689" s="235" t="s">
        <v>645</v>
      </c>
      <c r="F689" s="235" t="s">
        <v>646</v>
      </c>
      <c r="G689" s="222"/>
      <c r="H689" s="222"/>
      <c r="I689" s="225"/>
      <c r="J689" s="236">
        <f>BK689</f>
        <v>0</v>
      </c>
      <c r="K689" s="222"/>
      <c r="L689" s="227"/>
      <c r="M689" s="228"/>
      <c r="N689" s="229"/>
      <c r="O689" s="229"/>
      <c r="P689" s="230">
        <f>P690</f>
        <v>0</v>
      </c>
      <c r="Q689" s="229"/>
      <c r="R689" s="230">
        <f>R690</f>
        <v>0</v>
      </c>
      <c r="S689" s="229"/>
      <c r="T689" s="231">
        <f>T690</f>
        <v>0</v>
      </c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R689" s="232" t="s">
        <v>81</v>
      </c>
      <c r="AT689" s="233" t="s">
        <v>72</v>
      </c>
      <c r="AU689" s="233" t="s">
        <v>81</v>
      </c>
      <c r="AY689" s="232" t="s">
        <v>128</v>
      </c>
      <c r="BK689" s="234">
        <f>BK690</f>
        <v>0</v>
      </c>
    </row>
    <row r="690" s="2" customFormat="1" ht="21.75" customHeight="1">
      <c r="A690" s="39"/>
      <c r="B690" s="40"/>
      <c r="C690" s="237" t="s">
        <v>602</v>
      </c>
      <c r="D690" s="237" t="s">
        <v>130</v>
      </c>
      <c r="E690" s="238" t="s">
        <v>648</v>
      </c>
      <c r="F690" s="239" t="s">
        <v>649</v>
      </c>
      <c r="G690" s="240" t="s">
        <v>199</v>
      </c>
      <c r="H690" s="241">
        <v>39.988</v>
      </c>
      <c r="I690" s="242"/>
      <c r="J690" s="243">
        <f>ROUND(I690*H690,2)</f>
        <v>0</v>
      </c>
      <c r="K690" s="244"/>
      <c r="L690" s="45"/>
      <c r="M690" s="306" t="s">
        <v>1</v>
      </c>
      <c r="N690" s="307" t="s">
        <v>38</v>
      </c>
      <c r="O690" s="308"/>
      <c r="P690" s="309">
        <f>O690*H690</f>
        <v>0</v>
      </c>
      <c r="Q690" s="309">
        <v>0</v>
      </c>
      <c r="R690" s="309">
        <f>Q690*H690</f>
        <v>0</v>
      </c>
      <c r="S690" s="309">
        <v>0</v>
      </c>
      <c r="T690" s="310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49" t="s">
        <v>134</v>
      </c>
      <c r="AT690" s="249" t="s">
        <v>130</v>
      </c>
      <c r="AU690" s="249" t="s">
        <v>83</v>
      </c>
      <c r="AY690" s="18" t="s">
        <v>128</v>
      </c>
      <c r="BE690" s="250">
        <f>IF(N690="základní",J690,0)</f>
        <v>0</v>
      </c>
      <c r="BF690" s="250">
        <f>IF(N690="snížená",J690,0)</f>
        <v>0</v>
      </c>
      <c r="BG690" s="250">
        <f>IF(N690="zákl. přenesená",J690,0)</f>
        <v>0</v>
      </c>
      <c r="BH690" s="250">
        <f>IF(N690="sníž. přenesená",J690,0)</f>
        <v>0</v>
      </c>
      <c r="BI690" s="250">
        <f>IF(N690="nulová",J690,0)</f>
        <v>0</v>
      </c>
      <c r="BJ690" s="18" t="s">
        <v>81</v>
      </c>
      <c r="BK690" s="250">
        <f>ROUND(I690*H690,2)</f>
        <v>0</v>
      </c>
      <c r="BL690" s="18" t="s">
        <v>134</v>
      </c>
      <c r="BM690" s="249" t="s">
        <v>858</v>
      </c>
    </row>
    <row r="691" s="2" customFormat="1" ht="6.96" customHeight="1">
      <c r="A691" s="39"/>
      <c r="B691" s="67"/>
      <c r="C691" s="68"/>
      <c r="D691" s="68"/>
      <c r="E691" s="68"/>
      <c r="F691" s="68"/>
      <c r="G691" s="68"/>
      <c r="H691" s="68"/>
      <c r="I691" s="184"/>
      <c r="J691" s="68"/>
      <c r="K691" s="68"/>
      <c r="L691" s="45"/>
      <c r="M691" s="39"/>
      <c r="O691" s="39"/>
      <c r="P691" s="39"/>
      <c r="Q691" s="39"/>
      <c r="R691" s="39"/>
      <c r="S691" s="39"/>
      <c r="T691" s="39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</row>
  </sheetData>
  <sheetProtection sheet="1" autoFilter="0" formatColumns="0" formatRows="0" objects="1" scenarios="1" spinCount="100000" saltValue="4rNyWDhIl1dNnGOBe9KIj/snaYB9eHET3vxzNZcG6SPh5n4s2Ilo/sEn7ysvdnyv28bLdgeDydZmOE3yyfb0Vg==" hashValue="2kMXbHhG01u8pSfwxFOVTc6ImTTUVR1MMtJNXp8FSECg61KA2Q1TTLr+lS0jKs1+5emLs2A3i68wTElm2NVJvQ==" algorithmName="SHA-512" password="CC35"/>
  <autoFilter ref="C125:K69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83</v>
      </c>
    </row>
    <row r="4" s="1" customFormat="1" ht="24.96" customHeight="1">
      <c r="B4" s="21"/>
      <c r="D4" s="141" t="s">
        <v>95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Šternberk - Atletický stadion Pod kopcem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859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30. 9. 2020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 xml:space="preserve"> </v>
      </c>
      <c r="F15" s="39"/>
      <c r="G15" s="39"/>
      <c r="H15" s="39"/>
      <c r="I15" s="148" t="s">
        <v>26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27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29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26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31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26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32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33</v>
      </c>
      <c r="E30" s="39"/>
      <c r="F30" s="39"/>
      <c r="G30" s="39"/>
      <c r="H30" s="39"/>
      <c r="I30" s="145"/>
      <c r="J30" s="158">
        <f>ROUND(J132,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35</v>
      </c>
      <c r="G32" s="39"/>
      <c r="H32" s="39"/>
      <c r="I32" s="160" t="s">
        <v>34</v>
      </c>
      <c r="J32" s="159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37</v>
      </c>
      <c r="E33" s="143" t="s">
        <v>38</v>
      </c>
      <c r="F33" s="162">
        <f>ROUND((SUM(BE132:BE1079)),  2)</f>
        <v>0</v>
      </c>
      <c r="G33" s="39"/>
      <c r="H33" s="39"/>
      <c r="I33" s="163">
        <v>0.20999999999999999</v>
      </c>
      <c r="J33" s="162">
        <f>ROUND(((SUM(BE132:BE1079))*I33),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39</v>
      </c>
      <c r="F34" s="162">
        <f>ROUND((SUM(BF132:BF1079)),  2)</f>
        <v>0</v>
      </c>
      <c r="G34" s="39"/>
      <c r="H34" s="39"/>
      <c r="I34" s="163">
        <v>0.14999999999999999</v>
      </c>
      <c r="J34" s="162">
        <f>ROUND(((SUM(BF132:BF1079))*I34),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40</v>
      </c>
      <c r="F35" s="162">
        <f>ROUND((SUM(BG132:BG1079)),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41</v>
      </c>
      <c r="F36" s="162">
        <f>ROUND((SUM(BH132:BH1079)),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62">
        <f>ROUND((SUM(BI132:BI1079)),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46</v>
      </c>
      <c r="E50" s="173"/>
      <c r="F50" s="173"/>
      <c r="G50" s="172" t="s">
        <v>47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8"/>
      <c r="J61" s="179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50</v>
      </c>
      <c r="E65" s="180"/>
      <c r="F65" s="180"/>
      <c r="G65" s="172" t="s">
        <v>51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8"/>
      <c r="J76" s="179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Šternberk - Atletický stadion Pod kopcem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IO 03 - Vodovodní a kanalizační přípojka pro stadion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30. 9. 2020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8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148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99</v>
      </c>
      <c r="D94" s="190"/>
      <c r="E94" s="190"/>
      <c r="F94" s="190"/>
      <c r="G94" s="190"/>
      <c r="H94" s="190"/>
      <c r="I94" s="191"/>
      <c r="J94" s="192" t="s">
        <v>100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101</v>
      </c>
      <c r="D96" s="41"/>
      <c r="E96" s="41"/>
      <c r="F96" s="41"/>
      <c r="G96" s="41"/>
      <c r="H96" s="41"/>
      <c r="I96" s="145"/>
      <c r="J96" s="111">
        <f>J132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94"/>
      <c r="C97" s="195"/>
      <c r="D97" s="196" t="s">
        <v>103</v>
      </c>
      <c r="E97" s="197"/>
      <c r="F97" s="197"/>
      <c r="G97" s="197"/>
      <c r="H97" s="197"/>
      <c r="I97" s="198"/>
      <c r="J97" s="199">
        <f>J133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104</v>
      </c>
      <c r="E98" s="204"/>
      <c r="F98" s="204"/>
      <c r="G98" s="204"/>
      <c r="H98" s="204"/>
      <c r="I98" s="205"/>
      <c r="J98" s="206">
        <f>J134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105</v>
      </c>
      <c r="E99" s="204"/>
      <c r="F99" s="204"/>
      <c r="G99" s="204"/>
      <c r="H99" s="204"/>
      <c r="I99" s="205"/>
      <c r="J99" s="206">
        <f>J344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860</v>
      </c>
      <c r="E100" s="204"/>
      <c r="F100" s="204"/>
      <c r="G100" s="204"/>
      <c r="H100" s="204"/>
      <c r="I100" s="205"/>
      <c r="J100" s="206">
        <f>J355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861</v>
      </c>
      <c r="E101" s="204"/>
      <c r="F101" s="204"/>
      <c r="G101" s="204"/>
      <c r="H101" s="204"/>
      <c r="I101" s="205"/>
      <c r="J101" s="206">
        <f>J359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106</v>
      </c>
      <c r="E102" s="204"/>
      <c r="F102" s="204"/>
      <c r="G102" s="204"/>
      <c r="H102" s="204"/>
      <c r="I102" s="205"/>
      <c r="J102" s="206">
        <f>J382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862</v>
      </c>
      <c r="E103" s="204"/>
      <c r="F103" s="204"/>
      <c r="G103" s="204"/>
      <c r="H103" s="204"/>
      <c r="I103" s="205"/>
      <c r="J103" s="206">
        <f>J390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109</v>
      </c>
      <c r="E104" s="204"/>
      <c r="F104" s="204"/>
      <c r="G104" s="204"/>
      <c r="H104" s="204"/>
      <c r="I104" s="205"/>
      <c r="J104" s="206">
        <f>J415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863</v>
      </c>
      <c r="E105" s="204"/>
      <c r="F105" s="204"/>
      <c r="G105" s="204"/>
      <c r="H105" s="204"/>
      <c r="I105" s="205"/>
      <c r="J105" s="206">
        <f>J691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864</v>
      </c>
      <c r="E106" s="204"/>
      <c r="F106" s="204"/>
      <c r="G106" s="204"/>
      <c r="H106" s="204"/>
      <c r="I106" s="205"/>
      <c r="J106" s="206">
        <f>J725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110</v>
      </c>
      <c r="E107" s="204"/>
      <c r="F107" s="204"/>
      <c r="G107" s="204"/>
      <c r="H107" s="204"/>
      <c r="I107" s="205"/>
      <c r="J107" s="206">
        <f>J727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865</v>
      </c>
      <c r="E108" s="204"/>
      <c r="F108" s="204"/>
      <c r="G108" s="204"/>
      <c r="H108" s="204"/>
      <c r="I108" s="205"/>
      <c r="J108" s="206">
        <f>J940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1"/>
      <c r="C109" s="202"/>
      <c r="D109" s="203" t="s">
        <v>112</v>
      </c>
      <c r="E109" s="204"/>
      <c r="F109" s="204"/>
      <c r="G109" s="204"/>
      <c r="H109" s="204"/>
      <c r="I109" s="205"/>
      <c r="J109" s="206">
        <f>J945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94"/>
      <c r="C110" s="195"/>
      <c r="D110" s="196" t="s">
        <v>866</v>
      </c>
      <c r="E110" s="197"/>
      <c r="F110" s="197"/>
      <c r="G110" s="197"/>
      <c r="H110" s="197"/>
      <c r="I110" s="198"/>
      <c r="J110" s="199">
        <f>J947</f>
        <v>0</v>
      </c>
      <c r="K110" s="195"/>
      <c r="L110" s="200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201"/>
      <c r="C111" s="202"/>
      <c r="D111" s="203" t="s">
        <v>867</v>
      </c>
      <c r="E111" s="204"/>
      <c r="F111" s="204"/>
      <c r="G111" s="204"/>
      <c r="H111" s="204"/>
      <c r="I111" s="205"/>
      <c r="J111" s="206">
        <f>J948</f>
        <v>0</v>
      </c>
      <c r="K111" s="20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1"/>
      <c r="C112" s="202"/>
      <c r="D112" s="203" t="s">
        <v>868</v>
      </c>
      <c r="E112" s="204"/>
      <c r="F112" s="204"/>
      <c r="G112" s="204"/>
      <c r="H112" s="204"/>
      <c r="I112" s="205"/>
      <c r="J112" s="206">
        <f>J990</f>
        <v>0</v>
      </c>
      <c r="K112" s="20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184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187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113</v>
      </c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88" t="str">
        <f>E7</f>
        <v>Šternberk - Atletický stadion Pod kopcem</v>
      </c>
      <c r="F122" s="33"/>
      <c r="G122" s="33"/>
      <c r="H122" s="33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96</v>
      </c>
      <c r="D123" s="41"/>
      <c r="E123" s="41"/>
      <c r="F123" s="41"/>
      <c r="G123" s="41"/>
      <c r="H123" s="41"/>
      <c r="I123" s="14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E9</f>
        <v>IO 03 - Vodovodní a kanalizační přípojka pro stadion</v>
      </c>
      <c r="F124" s="41"/>
      <c r="G124" s="41"/>
      <c r="H124" s="41"/>
      <c r="I124" s="14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14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F12</f>
        <v xml:space="preserve"> </v>
      </c>
      <c r="G126" s="41"/>
      <c r="H126" s="41"/>
      <c r="I126" s="148" t="s">
        <v>22</v>
      </c>
      <c r="J126" s="80" t="str">
        <f>IF(J12="","",J12)</f>
        <v>30. 9. 2020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145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E15</f>
        <v xml:space="preserve"> </v>
      </c>
      <c r="G128" s="41"/>
      <c r="H128" s="41"/>
      <c r="I128" s="148" t="s">
        <v>29</v>
      </c>
      <c r="J128" s="37" t="str">
        <f>E21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27</v>
      </c>
      <c r="D129" s="41"/>
      <c r="E129" s="41"/>
      <c r="F129" s="28" t="str">
        <f>IF(E18="","",E18)</f>
        <v>Vyplň údaj</v>
      </c>
      <c r="G129" s="41"/>
      <c r="H129" s="41"/>
      <c r="I129" s="148" t="s">
        <v>31</v>
      </c>
      <c r="J129" s="37" t="str">
        <f>E24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145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8"/>
      <c r="B131" s="209"/>
      <c r="C131" s="210" t="s">
        <v>114</v>
      </c>
      <c r="D131" s="211" t="s">
        <v>58</v>
      </c>
      <c r="E131" s="211" t="s">
        <v>54</v>
      </c>
      <c r="F131" s="211" t="s">
        <v>55</v>
      </c>
      <c r="G131" s="211" t="s">
        <v>115</v>
      </c>
      <c r="H131" s="211" t="s">
        <v>116</v>
      </c>
      <c r="I131" s="212" t="s">
        <v>117</v>
      </c>
      <c r="J131" s="213" t="s">
        <v>100</v>
      </c>
      <c r="K131" s="214" t="s">
        <v>118</v>
      </c>
      <c r="L131" s="215"/>
      <c r="M131" s="101" t="s">
        <v>1</v>
      </c>
      <c r="N131" s="102" t="s">
        <v>37</v>
      </c>
      <c r="O131" s="102" t="s">
        <v>119</v>
      </c>
      <c r="P131" s="102" t="s">
        <v>120</v>
      </c>
      <c r="Q131" s="102" t="s">
        <v>121</v>
      </c>
      <c r="R131" s="102" t="s">
        <v>122</v>
      </c>
      <c r="S131" s="102" t="s">
        <v>123</v>
      </c>
      <c r="T131" s="103" t="s">
        <v>124</v>
      </c>
      <c r="U131" s="208"/>
      <c r="V131" s="208"/>
      <c r="W131" s="208"/>
      <c r="X131" s="208"/>
      <c r="Y131" s="208"/>
      <c r="Z131" s="208"/>
      <c r="AA131" s="208"/>
      <c r="AB131" s="208"/>
      <c r="AC131" s="208"/>
      <c r="AD131" s="208"/>
      <c r="AE131" s="208"/>
    </row>
    <row r="132" s="2" customFormat="1" ht="22.8" customHeight="1">
      <c r="A132" s="39"/>
      <c r="B132" s="40"/>
      <c r="C132" s="108" t="s">
        <v>125</v>
      </c>
      <c r="D132" s="41"/>
      <c r="E132" s="41"/>
      <c r="F132" s="41"/>
      <c r="G132" s="41"/>
      <c r="H132" s="41"/>
      <c r="I132" s="145"/>
      <c r="J132" s="216">
        <f>BK132</f>
        <v>0</v>
      </c>
      <c r="K132" s="41"/>
      <c r="L132" s="45"/>
      <c r="M132" s="104"/>
      <c r="N132" s="217"/>
      <c r="O132" s="105"/>
      <c r="P132" s="218">
        <f>P133+P947</f>
        <v>0</v>
      </c>
      <c r="Q132" s="105"/>
      <c r="R132" s="218">
        <f>R133+R947</f>
        <v>46.849040389999992</v>
      </c>
      <c r="S132" s="105"/>
      <c r="T132" s="219">
        <f>T133+T947</f>
        <v>15.924999999999999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72</v>
      </c>
      <c r="AU132" s="18" t="s">
        <v>102</v>
      </c>
      <c r="BK132" s="220">
        <f>BK133+BK947</f>
        <v>0</v>
      </c>
    </row>
    <row r="133" s="12" customFormat="1" ht="25.92" customHeight="1">
      <c r="A133" s="12"/>
      <c r="B133" s="221"/>
      <c r="C133" s="222"/>
      <c r="D133" s="223" t="s">
        <v>72</v>
      </c>
      <c r="E133" s="224" t="s">
        <v>126</v>
      </c>
      <c r="F133" s="224" t="s">
        <v>127</v>
      </c>
      <c r="G133" s="222"/>
      <c r="H133" s="222"/>
      <c r="I133" s="225"/>
      <c r="J133" s="226">
        <f>BK133</f>
        <v>0</v>
      </c>
      <c r="K133" s="222"/>
      <c r="L133" s="227"/>
      <c r="M133" s="228"/>
      <c r="N133" s="229"/>
      <c r="O133" s="229"/>
      <c r="P133" s="230">
        <f>P134+P344+P355+P359+P382+P390+P415+P691+P725+P727+P940+P945</f>
        <v>0</v>
      </c>
      <c r="Q133" s="229"/>
      <c r="R133" s="230">
        <f>R134+R344+R355+R359+R382+R390+R415+R691+R725+R727+R940+R945</f>
        <v>46.747201389999994</v>
      </c>
      <c r="S133" s="229"/>
      <c r="T133" s="231">
        <f>T134+T344+T355+T359+T382+T390+T415+T691+T725+T727+T940+T945</f>
        <v>15.924999999999999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2" t="s">
        <v>81</v>
      </c>
      <c r="AT133" s="233" t="s">
        <v>72</v>
      </c>
      <c r="AU133" s="233" t="s">
        <v>73</v>
      </c>
      <c r="AY133" s="232" t="s">
        <v>128</v>
      </c>
      <c r="BK133" s="234">
        <f>BK134+BK344+BK355+BK359+BK382+BK390+BK415+BK691+BK725+BK727+BK940+BK945</f>
        <v>0</v>
      </c>
    </row>
    <row r="134" s="12" customFormat="1" ht="22.8" customHeight="1">
      <c r="A134" s="12"/>
      <c r="B134" s="221"/>
      <c r="C134" s="222"/>
      <c r="D134" s="223" t="s">
        <v>72</v>
      </c>
      <c r="E134" s="235" t="s">
        <v>81</v>
      </c>
      <c r="F134" s="235" t="s">
        <v>129</v>
      </c>
      <c r="G134" s="222"/>
      <c r="H134" s="222"/>
      <c r="I134" s="225"/>
      <c r="J134" s="236">
        <f>BK134</f>
        <v>0</v>
      </c>
      <c r="K134" s="222"/>
      <c r="L134" s="227"/>
      <c r="M134" s="228"/>
      <c r="N134" s="229"/>
      <c r="O134" s="229"/>
      <c r="P134" s="230">
        <f>SUM(P135:P343)</f>
        <v>0</v>
      </c>
      <c r="Q134" s="229"/>
      <c r="R134" s="230">
        <f>SUM(R135:R343)</f>
        <v>0.43450345999999995</v>
      </c>
      <c r="S134" s="229"/>
      <c r="T134" s="231">
        <f>SUM(T135:T343)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2" t="s">
        <v>81</v>
      </c>
      <c r="AT134" s="233" t="s">
        <v>72</v>
      </c>
      <c r="AU134" s="233" t="s">
        <v>81</v>
      </c>
      <c r="AY134" s="232" t="s">
        <v>128</v>
      </c>
      <c r="BK134" s="234">
        <f>SUM(BK135:BK343)</f>
        <v>0</v>
      </c>
    </row>
    <row r="135" s="2" customFormat="1" ht="16.5" customHeight="1">
      <c r="A135" s="39"/>
      <c r="B135" s="40"/>
      <c r="C135" s="237" t="s">
        <v>81</v>
      </c>
      <c r="D135" s="237" t="s">
        <v>130</v>
      </c>
      <c r="E135" s="238" t="s">
        <v>869</v>
      </c>
      <c r="F135" s="239" t="s">
        <v>870</v>
      </c>
      <c r="G135" s="240" t="s">
        <v>133</v>
      </c>
      <c r="H135" s="241">
        <v>10</v>
      </c>
      <c r="I135" s="242"/>
      <c r="J135" s="243">
        <f>ROUND(I135*H135,2)</f>
        <v>0</v>
      </c>
      <c r="K135" s="244"/>
      <c r="L135" s="45"/>
      <c r="M135" s="245" t="s">
        <v>1</v>
      </c>
      <c r="N135" s="246" t="s">
        <v>38</v>
      </c>
      <c r="O135" s="92"/>
      <c r="P135" s="247">
        <f>O135*H135</f>
        <v>0</v>
      </c>
      <c r="Q135" s="247">
        <v>0.0078899999999999994</v>
      </c>
      <c r="R135" s="247">
        <f>Q135*H135</f>
        <v>0.078899999999999998</v>
      </c>
      <c r="S135" s="247">
        <v>0</v>
      </c>
      <c r="T135" s="24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9" t="s">
        <v>134</v>
      </c>
      <c r="AT135" s="249" t="s">
        <v>130</v>
      </c>
      <c r="AU135" s="249" t="s">
        <v>83</v>
      </c>
      <c r="AY135" s="18" t="s">
        <v>128</v>
      </c>
      <c r="BE135" s="250">
        <f>IF(N135="základní",J135,0)</f>
        <v>0</v>
      </c>
      <c r="BF135" s="250">
        <f>IF(N135="snížená",J135,0)</f>
        <v>0</v>
      </c>
      <c r="BG135" s="250">
        <f>IF(N135="zákl. přenesená",J135,0)</f>
        <v>0</v>
      </c>
      <c r="BH135" s="250">
        <f>IF(N135="sníž. přenesená",J135,0)</f>
        <v>0</v>
      </c>
      <c r="BI135" s="250">
        <f>IF(N135="nulová",J135,0)</f>
        <v>0</v>
      </c>
      <c r="BJ135" s="18" t="s">
        <v>81</v>
      </c>
      <c r="BK135" s="250">
        <f>ROUND(I135*H135,2)</f>
        <v>0</v>
      </c>
      <c r="BL135" s="18" t="s">
        <v>134</v>
      </c>
      <c r="BM135" s="249" t="s">
        <v>871</v>
      </c>
    </row>
    <row r="136" s="13" customFormat="1">
      <c r="A136" s="13"/>
      <c r="B136" s="251"/>
      <c r="C136" s="252"/>
      <c r="D136" s="253" t="s">
        <v>136</v>
      </c>
      <c r="E136" s="254" t="s">
        <v>1</v>
      </c>
      <c r="F136" s="255" t="s">
        <v>872</v>
      </c>
      <c r="G136" s="252"/>
      <c r="H136" s="254" t="s">
        <v>1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1" t="s">
        <v>136</v>
      </c>
      <c r="AU136" s="261" t="s">
        <v>83</v>
      </c>
      <c r="AV136" s="13" t="s">
        <v>81</v>
      </c>
      <c r="AW136" s="13" t="s">
        <v>30</v>
      </c>
      <c r="AX136" s="13" t="s">
        <v>73</v>
      </c>
      <c r="AY136" s="261" t="s">
        <v>128</v>
      </c>
    </row>
    <row r="137" s="13" customFormat="1">
      <c r="A137" s="13"/>
      <c r="B137" s="251"/>
      <c r="C137" s="252"/>
      <c r="D137" s="253" t="s">
        <v>136</v>
      </c>
      <c r="E137" s="254" t="s">
        <v>1</v>
      </c>
      <c r="F137" s="255" t="s">
        <v>873</v>
      </c>
      <c r="G137" s="252"/>
      <c r="H137" s="254" t="s">
        <v>1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1" t="s">
        <v>136</v>
      </c>
      <c r="AU137" s="261" t="s">
        <v>83</v>
      </c>
      <c r="AV137" s="13" t="s">
        <v>81</v>
      </c>
      <c r="AW137" s="13" t="s">
        <v>30</v>
      </c>
      <c r="AX137" s="13" t="s">
        <v>73</v>
      </c>
      <c r="AY137" s="261" t="s">
        <v>128</v>
      </c>
    </row>
    <row r="138" s="14" customFormat="1">
      <c r="A138" s="14"/>
      <c r="B138" s="262"/>
      <c r="C138" s="263"/>
      <c r="D138" s="253" t="s">
        <v>136</v>
      </c>
      <c r="E138" s="264" t="s">
        <v>1</v>
      </c>
      <c r="F138" s="265" t="s">
        <v>196</v>
      </c>
      <c r="G138" s="263"/>
      <c r="H138" s="266">
        <v>10</v>
      </c>
      <c r="I138" s="267"/>
      <c r="J138" s="263"/>
      <c r="K138" s="263"/>
      <c r="L138" s="268"/>
      <c r="M138" s="269"/>
      <c r="N138" s="270"/>
      <c r="O138" s="270"/>
      <c r="P138" s="270"/>
      <c r="Q138" s="270"/>
      <c r="R138" s="270"/>
      <c r="S138" s="270"/>
      <c r="T138" s="27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2" t="s">
        <v>136</v>
      </c>
      <c r="AU138" s="272" t="s">
        <v>83</v>
      </c>
      <c r="AV138" s="14" t="s">
        <v>83</v>
      </c>
      <c r="AW138" s="14" t="s">
        <v>30</v>
      </c>
      <c r="AX138" s="14" t="s">
        <v>81</v>
      </c>
      <c r="AY138" s="272" t="s">
        <v>128</v>
      </c>
    </row>
    <row r="139" s="2" customFormat="1" ht="21.75" customHeight="1">
      <c r="A139" s="39"/>
      <c r="B139" s="40"/>
      <c r="C139" s="237" t="s">
        <v>83</v>
      </c>
      <c r="D139" s="237" t="s">
        <v>130</v>
      </c>
      <c r="E139" s="238" t="s">
        <v>874</v>
      </c>
      <c r="F139" s="239" t="s">
        <v>875</v>
      </c>
      <c r="G139" s="240" t="s">
        <v>876</v>
      </c>
      <c r="H139" s="241">
        <v>3</v>
      </c>
      <c r="I139" s="242"/>
      <c r="J139" s="243">
        <f>ROUND(I139*H139,2)</f>
        <v>0</v>
      </c>
      <c r="K139" s="244"/>
      <c r="L139" s="45"/>
      <c r="M139" s="245" t="s">
        <v>1</v>
      </c>
      <c r="N139" s="246" t="s">
        <v>38</v>
      </c>
      <c r="O139" s="92"/>
      <c r="P139" s="247">
        <f>O139*H139</f>
        <v>0</v>
      </c>
      <c r="Q139" s="247">
        <v>0</v>
      </c>
      <c r="R139" s="247">
        <f>Q139*H139</f>
        <v>0</v>
      </c>
      <c r="S139" s="247">
        <v>0</v>
      </c>
      <c r="T139" s="24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9" t="s">
        <v>134</v>
      </c>
      <c r="AT139" s="249" t="s">
        <v>130</v>
      </c>
      <c r="AU139" s="249" t="s">
        <v>83</v>
      </c>
      <c r="AY139" s="18" t="s">
        <v>128</v>
      </c>
      <c r="BE139" s="250">
        <f>IF(N139="základní",J139,0)</f>
        <v>0</v>
      </c>
      <c r="BF139" s="250">
        <f>IF(N139="snížená",J139,0)</f>
        <v>0</v>
      </c>
      <c r="BG139" s="250">
        <f>IF(N139="zákl. přenesená",J139,0)</f>
        <v>0</v>
      </c>
      <c r="BH139" s="250">
        <f>IF(N139="sníž. přenesená",J139,0)</f>
        <v>0</v>
      </c>
      <c r="BI139" s="250">
        <f>IF(N139="nulová",J139,0)</f>
        <v>0</v>
      </c>
      <c r="BJ139" s="18" t="s">
        <v>81</v>
      </c>
      <c r="BK139" s="250">
        <f>ROUND(I139*H139,2)</f>
        <v>0</v>
      </c>
      <c r="BL139" s="18" t="s">
        <v>134</v>
      </c>
      <c r="BM139" s="249" t="s">
        <v>877</v>
      </c>
    </row>
    <row r="140" s="13" customFormat="1">
      <c r="A140" s="13"/>
      <c r="B140" s="251"/>
      <c r="C140" s="252"/>
      <c r="D140" s="253" t="s">
        <v>136</v>
      </c>
      <c r="E140" s="254" t="s">
        <v>1</v>
      </c>
      <c r="F140" s="255" t="s">
        <v>872</v>
      </c>
      <c r="G140" s="252"/>
      <c r="H140" s="254" t="s">
        <v>1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1" t="s">
        <v>136</v>
      </c>
      <c r="AU140" s="261" t="s">
        <v>83</v>
      </c>
      <c r="AV140" s="13" t="s">
        <v>81</v>
      </c>
      <c r="AW140" s="13" t="s">
        <v>30</v>
      </c>
      <c r="AX140" s="13" t="s">
        <v>73</v>
      </c>
      <c r="AY140" s="261" t="s">
        <v>128</v>
      </c>
    </row>
    <row r="141" s="13" customFormat="1">
      <c r="A141" s="13"/>
      <c r="B141" s="251"/>
      <c r="C141" s="252"/>
      <c r="D141" s="253" t="s">
        <v>136</v>
      </c>
      <c r="E141" s="254" t="s">
        <v>1</v>
      </c>
      <c r="F141" s="255" t="s">
        <v>260</v>
      </c>
      <c r="G141" s="252"/>
      <c r="H141" s="254" t="s">
        <v>1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1" t="s">
        <v>136</v>
      </c>
      <c r="AU141" s="261" t="s">
        <v>83</v>
      </c>
      <c r="AV141" s="13" t="s">
        <v>81</v>
      </c>
      <c r="AW141" s="13" t="s">
        <v>30</v>
      </c>
      <c r="AX141" s="13" t="s">
        <v>73</v>
      </c>
      <c r="AY141" s="261" t="s">
        <v>128</v>
      </c>
    </row>
    <row r="142" s="14" customFormat="1">
      <c r="A142" s="14"/>
      <c r="B142" s="262"/>
      <c r="C142" s="263"/>
      <c r="D142" s="253" t="s">
        <v>136</v>
      </c>
      <c r="E142" s="264" t="s">
        <v>1</v>
      </c>
      <c r="F142" s="265" t="s">
        <v>143</v>
      </c>
      <c r="G142" s="263"/>
      <c r="H142" s="266">
        <v>3</v>
      </c>
      <c r="I142" s="267"/>
      <c r="J142" s="263"/>
      <c r="K142" s="263"/>
      <c r="L142" s="268"/>
      <c r="M142" s="269"/>
      <c r="N142" s="270"/>
      <c r="O142" s="270"/>
      <c r="P142" s="270"/>
      <c r="Q142" s="270"/>
      <c r="R142" s="270"/>
      <c r="S142" s="270"/>
      <c r="T142" s="27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2" t="s">
        <v>136</v>
      </c>
      <c r="AU142" s="272" t="s">
        <v>83</v>
      </c>
      <c r="AV142" s="14" t="s">
        <v>83</v>
      </c>
      <c r="AW142" s="14" t="s">
        <v>30</v>
      </c>
      <c r="AX142" s="14" t="s">
        <v>81</v>
      </c>
      <c r="AY142" s="272" t="s">
        <v>128</v>
      </c>
    </row>
    <row r="143" s="2" customFormat="1" ht="21.75" customHeight="1">
      <c r="A143" s="39"/>
      <c r="B143" s="40"/>
      <c r="C143" s="237" t="s">
        <v>143</v>
      </c>
      <c r="D143" s="237" t="s">
        <v>130</v>
      </c>
      <c r="E143" s="238" t="s">
        <v>878</v>
      </c>
      <c r="F143" s="239" t="s">
        <v>879</v>
      </c>
      <c r="G143" s="240" t="s">
        <v>880</v>
      </c>
      <c r="H143" s="241">
        <v>6</v>
      </c>
      <c r="I143" s="242"/>
      <c r="J143" s="243">
        <f>ROUND(I143*H143,2)</f>
        <v>0</v>
      </c>
      <c r="K143" s="244"/>
      <c r="L143" s="45"/>
      <c r="M143" s="245" t="s">
        <v>1</v>
      </c>
      <c r="N143" s="246" t="s">
        <v>38</v>
      </c>
      <c r="O143" s="92"/>
      <c r="P143" s="247">
        <f>O143*H143</f>
        <v>0</v>
      </c>
      <c r="Q143" s="247">
        <v>0</v>
      </c>
      <c r="R143" s="247">
        <f>Q143*H143</f>
        <v>0</v>
      </c>
      <c r="S143" s="247">
        <v>0</v>
      </c>
      <c r="T143" s="24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9" t="s">
        <v>134</v>
      </c>
      <c r="AT143" s="249" t="s">
        <v>130</v>
      </c>
      <c r="AU143" s="249" t="s">
        <v>83</v>
      </c>
      <c r="AY143" s="18" t="s">
        <v>128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8" t="s">
        <v>81</v>
      </c>
      <c r="BK143" s="250">
        <f>ROUND(I143*H143,2)</f>
        <v>0</v>
      </c>
      <c r="BL143" s="18" t="s">
        <v>134</v>
      </c>
      <c r="BM143" s="249" t="s">
        <v>881</v>
      </c>
    </row>
    <row r="144" s="13" customFormat="1">
      <c r="A144" s="13"/>
      <c r="B144" s="251"/>
      <c r="C144" s="252"/>
      <c r="D144" s="253" t="s">
        <v>136</v>
      </c>
      <c r="E144" s="254" t="s">
        <v>1</v>
      </c>
      <c r="F144" s="255" t="s">
        <v>872</v>
      </c>
      <c r="G144" s="252"/>
      <c r="H144" s="254" t="s">
        <v>1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136</v>
      </c>
      <c r="AU144" s="261" t="s">
        <v>83</v>
      </c>
      <c r="AV144" s="13" t="s">
        <v>81</v>
      </c>
      <c r="AW144" s="13" t="s">
        <v>30</v>
      </c>
      <c r="AX144" s="13" t="s">
        <v>73</v>
      </c>
      <c r="AY144" s="261" t="s">
        <v>128</v>
      </c>
    </row>
    <row r="145" s="13" customFormat="1">
      <c r="A145" s="13"/>
      <c r="B145" s="251"/>
      <c r="C145" s="252"/>
      <c r="D145" s="253" t="s">
        <v>136</v>
      </c>
      <c r="E145" s="254" t="s">
        <v>1</v>
      </c>
      <c r="F145" s="255" t="s">
        <v>260</v>
      </c>
      <c r="G145" s="252"/>
      <c r="H145" s="254" t="s">
        <v>1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136</v>
      </c>
      <c r="AU145" s="261" t="s">
        <v>83</v>
      </c>
      <c r="AV145" s="13" t="s">
        <v>81</v>
      </c>
      <c r="AW145" s="13" t="s">
        <v>30</v>
      </c>
      <c r="AX145" s="13" t="s">
        <v>73</v>
      </c>
      <c r="AY145" s="261" t="s">
        <v>128</v>
      </c>
    </row>
    <row r="146" s="14" customFormat="1">
      <c r="A146" s="14"/>
      <c r="B146" s="262"/>
      <c r="C146" s="263"/>
      <c r="D146" s="253" t="s">
        <v>136</v>
      </c>
      <c r="E146" s="264" t="s">
        <v>1</v>
      </c>
      <c r="F146" s="265" t="s">
        <v>167</v>
      </c>
      <c r="G146" s="263"/>
      <c r="H146" s="266">
        <v>6</v>
      </c>
      <c r="I146" s="267"/>
      <c r="J146" s="263"/>
      <c r="K146" s="263"/>
      <c r="L146" s="268"/>
      <c r="M146" s="269"/>
      <c r="N146" s="270"/>
      <c r="O146" s="270"/>
      <c r="P146" s="270"/>
      <c r="Q146" s="270"/>
      <c r="R146" s="270"/>
      <c r="S146" s="270"/>
      <c r="T146" s="27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2" t="s">
        <v>136</v>
      </c>
      <c r="AU146" s="272" t="s">
        <v>83</v>
      </c>
      <c r="AV146" s="14" t="s">
        <v>83</v>
      </c>
      <c r="AW146" s="14" t="s">
        <v>30</v>
      </c>
      <c r="AX146" s="14" t="s">
        <v>81</v>
      </c>
      <c r="AY146" s="272" t="s">
        <v>128</v>
      </c>
    </row>
    <row r="147" s="2" customFormat="1" ht="21.75" customHeight="1">
      <c r="A147" s="39"/>
      <c r="B147" s="40"/>
      <c r="C147" s="237" t="s">
        <v>134</v>
      </c>
      <c r="D147" s="237" t="s">
        <v>130</v>
      </c>
      <c r="E147" s="238" t="s">
        <v>882</v>
      </c>
      <c r="F147" s="239" t="s">
        <v>883</v>
      </c>
      <c r="G147" s="240" t="s">
        <v>151</v>
      </c>
      <c r="H147" s="241">
        <v>247.28999999999999</v>
      </c>
      <c r="I147" s="242"/>
      <c r="J147" s="243">
        <f>ROUND(I147*H147,2)</f>
        <v>0</v>
      </c>
      <c r="K147" s="244"/>
      <c r="L147" s="45"/>
      <c r="M147" s="245" t="s">
        <v>1</v>
      </c>
      <c r="N147" s="246" t="s">
        <v>38</v>
      </c>
      <c r="O147" s="92"/>
      <c r="P147" s="247">
        <f>O147*H147</f>
        <v>0</v>
      </c>
      <c r="Q147" s="247">
        <v>0</v>
      </c>
      <c r="R147" s="247">
        <f>Q147*H147</f>
        <v>0</v>
      </c>
      <c r="S147" s="247">
        <v>0</v>
      </c>
      <c r="T147" s="24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9" t="s">
        <v>134</v>
      </c>
      <c r="AT147" s="249" t="s">
        <v>130</v>
      </c>
      <c r="AU147" s="249" t="s">
        <v>83</v>
      </c>
      <c r="AY147" s="18" t="s">
        <v>128</v>
      </c>
      <c r="BE147" s="250">
        <f>IF(N147="základní",J147,0)</f>
        <v>0</v>
      </c>
      <c r="BF147" s="250">
        <f>IF(N147="snížená",J147,0)</f>
        <v>0</v>
      </c>
      <c r="BG147" s="250">
        <f>IF(N147="zákl. přenesená",J147,0)</f>
        <v>0</v>
      </c>
      <c r="BH147" s="250">
        <f>IF(N147="sníž. přenesená",J147,0)</f>
        <v>0</v>
      </c>
      <c r="BI147" s="250">
        <f>IF(N147="nulová",J147,0)</f>
        <v>0</v>
      </c>
      <c r="BJ147" s="18" t="s">
        <v>81</v>
      </c>
      <c r="BK147" s="250">
        <f>ROUND(I147*H147,2)</f>
        <v>0</v>
      </c>
      <c r="BL147" s="18" t="s">
        <v>134</v>
      </c>
      <c r="BM147" s="249" t="s">
        <v>884</v>
      </c>
    </row>
    <row r="148" s="13" customFormat="1">
      <c r="A148" s="13"/>
      <c r="B148" s="251"/>
      <c r="C148" s="252"/>
      <c r="D148" s="253" t="s">
        <v>136</v>
      </c>
      <c r="E148" s="254" t="s">
        <v>1</v>
      </c>
      <c r="F148" s="255" t="s">
        <v>885</v>
      </c>
      <c r="G148" s="252"/>
      <c r="H148" s="254" t="s">
        <v>1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136</v>
      </c>
      <c r="AU148" s="261" t="s">
        <v>83</v>
      </c>
      <c r="AV148" s="13" t="s">
        <v>81</v>
      </c>
      <c r="AW148" s="13" t="s">
        <v>30</v>
      </c>
      <c r="AX148" s="13" t="s">
        <v>73</v>
      </c>
      <c r="AY148" s="261" t="s">
        <v>128</v>
      </c>
    </row>
    <row r="149" s="13" customFormat="1">
      <c r="A149" s="13"/>
      <c r="B149" s="251"/>
      <c r="C149" s="252"/>
      <c r="D149" s="253" t="s">
        <v>136</v>
      </c>
      <c r="E149" s="254" t="s">
        <v>1</v>
      </c>
      <c r="F149" s="255" t="s">
        <v>155</v>
      </c>
      <c r="G149" s="252"/>
      <c r="H149" s="254" t="s">
        <v>1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136</v>
      </c>
      <c r="AU149" s="261" t="s">
        <v>83</v>
      </c>
      <c r="AV149" s="13" t="s">
        <v>81</v>
      </c>
      <c r="AW149" s="13" t="s">
        <v>30</v>
      </c>
      <c r="AX149" s="13" t="s">
        <v>73</v>
      </c>
      <c r="AY149" s="261" t="s">
        <v>128</v>
      </c>
    </row>
    <row r="150" s="14" customFormat="1">
      <c r="A150" s="14"/>
      <c r="B150" s="262"/>
      <c r="C150" s="263"/>
      <c r="D150" s="253" t="s">
        <v>136</v>
      </c>
      <c r="E150" s="264" t="s">
        <v>1</v>
      </c>
      <c r="F150" s="265" t="s">
        <v>886</v>
      </c>
      <c r="G150" s="263"/>
      <c r="H150" s="266">
        <v>71.890000000000001</v>
      </c>
      <c r="I150" s="267"/>
      <c r="J150" s="263"/>
      <c r="K150" s="263"/>
      <c r="L150" s="268"/>
      <c r="M150" s="269"/>
      <c r="N150" s="270"/>
      <c r="O150" s="270"/>
      <c r="P150" s="270"/>
      <c r="Q150" s="270"/>
      <c r="R150" s="270"/>
      <c r="S150" s="270"/>
      <c r="T150" s="27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2" t="s">
        <v>136</v>
      </c>
      <c r="AU150" s="272" t="s">
        <v>83</v>
      </c>
      <c r="AV150" s="14" t="s">
        <v>83</v>
      </c>
      <c r="AW150" s="14" t="s">
        <v>30</v>
      </c>
      <c r="AX150" s="14" t="s">
        <v>73</v>
      </c>
      <c r="AY150" s="272" t="s">
        <v>128</v>
      </c>
    </row>
    <row r="151" s="16" customFormat="1">
      <c r="A151" s="16"/>
      <c r="B151" s="284"/>
      <c r="C151" s="285"/>
      <c r="D151" s="253" t="s">
        <v>136</v>
      </c>
      <c r="E151" s="286" t="s">
        <v>1</v>
      </c>
      <c r="F151" s="287" t="s">
        <v>215</v>
      </c>
      <c r="G151" s="285"/>
      <c r="H151" s="288">
        <v>71.890000000000001</v>
      </c>
      <c r="I151" s="289"/>
      <c r="J151" s="285"/>
      <c r="K151" s="285"/>
      <c r="L151" s="290"/>
      <c r="M151" s="291"/>
      <c r="N151" s="292"/>
      <c r="O151" s="292"/>
      <c r="P151" s="292"/>
      <c r="Q151" s="292"/>
      <c r="R151" s="292"/>
      <c r="S151" s="292"/>
      <c r="T151" s="293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94" t="s">
        <v>136</v>
      </c>
      <c r="AU151" s="294" t="s">
        <v>83</v>
      </c>
      <c r="AV151" s="16" t="s">
        <v>143</v>
      </c>
      <c r="AW151" s="16" t="s">
        <v>30</v>
      </c>
      <c r="AX151" s="16" t="s">
        <v>73</v>
      </c>
      <c r="AY151" s="294" t="s">
        <v>128</v>
      </c>
    </row>
    <row r="152" s="13" customFormat="1">
      <c r="A152" s="13"/>
      <c r="B152" s="251"/>
      <c r="C152" s="252"/>
      <c r="D152" s="253" t="s">
        <v>136</v>
      </c>
      <c r="E152" s="254" t="s">
        <v>1</v>
      </c>
      <c r="F152" s="255" t="s">
        <v>887</v>
      </c>
      <c r="G152" s="252"/>
      <c r="H152" s="254" t="s">
        <v>1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136</v>
      </c>
      <c r="AU152" s="261" t="s">
        <v>83</v>
      </c>
      <c r="AV152" s="13" t="s">
        <v>81</v>
      </c>
      <c r="AW152" s="13" t="s">
        <v>30</v>
      </c>
      <c r="AX152" s="13" t="s">
        <v>73</v>
      </c>
      <c r="AY152" s="261" t="s">
        <v>128</v>
      </c>
    </row>
    <row r="153" s="13" customFormat="1">
      <c r="A153" s="13"/>
      <c r="B153" s="251"/>
      <c r="C153" s="252"/>
      <c r="D153" s="253" t="s">
        <v>136</v>
      </c>
      <c r="E153" s="254" t="s">
        <v>1</v>
      </c>
      <c r="F153" s="255" t="s">
        <v>155</v>
      </c>
      <c r="G153" s="252"/>
      <c r="H153" s="254" t="s">
        <v>1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1" t="s">
        <v>136</v>
      </c>
      <c r="AU153" s="261" t="s">
        <v>83</v>
      </c>
      <c r="AV153" s="13" t="s">
        <v>81</v>
      </c>
      <c r="AW153" s="13" t="s">
        <v>30</v>
      </c>
      <c r="AX153" s="13" t="s">
        <v>73</v>
      </c>
      <c r="AY153" s="261" t="s">
        <v>128</v>
      </c>
    </row>
    <row r="154" s="14" customFormat="1">
      <c r="A154" s="14"/>
      <c r="B154" s="262"/>
      <c r="C154" s="263"/>
      <c r="D154" s="253" t="s">
        <v>136</v>
      </c>
      <c r="E154" s="264" t="s">
        <v>1</v>
      </c>
      <c r="F154" s="265" t="s">
        <v>888</v>
      </c>
      <c r="G154" s="263"/>
      <c r="H154" s="266">
        <v>21.719999999999999</v>
      </c>
      <c r="I154" s="267"/>
      <c r="J154" s="263"/>
      <c r="K154" s="263"/>
      <c r="L154" s="268"/>
      <c r="M154" s="269"/>
      <c r="N154" s="270"/>
      <c r="O154" s="270"/>
      <c r="P154" s="270"/>
      <c r="Q154" s="270"/>
      <c r="R154" s="270"/>
      <c r="S154" s="270"/>
      <c r="T154" s="27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2" t="s">
        <v>136</v>
      </c>
      <c r="AU154" s="272" t="s">
        <v>83</v>
      </c>
      <c r="AV154" s="14" t="s">
        <v>83</v>
      </c>
      <c r="AW154" s="14" t="s">
        <v>30</v>
      </c>
      <c r="AX154" s="14" t="s">
        <v>73</v>
      </c>
      <c r="AY154" s="272" t="s">
        <v>128</v>
      </c>
    </row>
    <row r="155" s="14" customFormat="1">
      <c r="A155" s="14"/>
      <c r="B155" s="262"/>
      <c r="C155" s="263"/>
      <c r="D155" s="253" t="s">
        <v>136</v>
      </c>
      <c r="E155" s="264" t="s">
        <v>1</v>
      </c>
      <c r="F155" s="265" t="s">
        <v>889</v>
      </c>
      <c r="G155" s="263"/>
      <c r="H155" s="266">
        <v>55.200000000000003</v>
      </c>
      <c r="I155" s="267"/>
      <c r="J155" s="263"/>
      <c r="K155" s="263"/>
      <c r="L155" s="268"/>
      <c r="M155" s="269"/>
      <c r="N155" s="270"/>
      <c r="O155" s="270"/>
      <c r="P155" s="270"/>
      <c r="Q155" s="270"/>
      <c r="R155" s="270"/>
      <c r="S155" s="270"/>
      <c r="T155" s="27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2" t="s">
        <v>136</v>
      </c>
      <c r="AU155" s="272" t="s">
        <v>83</v>
      </c>
      <c r="AV155" s="14" t="s">
        <v>83</v>
      </c>
      <c r="AW155" s="14" t="s">
        <v>30</v>
      </c>
      <c r="AX155" s="14" t="s">
        <v>73</v>
      </c>
      <c r="AY155" s="272" t="s">
        <v>128</v>
      </c>
    </row>
    <row r="156" s="14" customFormat="1">
      <c r="A156" s="14"/>
      <c r="B156" s="262"/>
      <c r="C156" s="263"/>
      <c r="D156" s="253" t="s">
        <v>136</v>
      </c>
      <c r="E156" s="264" t="s">
        <v>1</v>
      </c>
      <c r="F156" s="265" t="s">
        <v>890</v>
      </c>
      <c r="G156" s="263"/>
      <c r="H156" s="266">
        <v>13.08</v>
      </c>
      <c r="I156" s="267"/>
      <c r="J156" s="263"/>
      <c r="K156" s="263"/>
      <c r="L156" s="268"/>
      <c r="M156" s="269"/>
      <c r="N156" s="270"/>
      <c r="O156" s="270"/>
      <c r="P156" s="270"/>
      <c r="Q156" s="270"/>
      <c r="R156" s="270"/>
      <c r="S156" s="270"/>
      <c r="T156" s="27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2" t="s">
        <v>136</v>
      </c>
      <c r="AU156" s="272" t="s">
        <v>83</v>
      </c>
      <c r="AV156" s="14" t="s">
        <v>83</v>
      </c>
      <c r="AW156" s="14" t="s">
        <v>30</v>
      </c>
      <c r="AX156" s="14" t="s">
        <v>73</v>
      </c>
      <c r="AY156" s="272" t="s">
        <v>128</v>
      </c>
    </row>
    <row r="157" s="16" customFormat="1">
      <c r="A157" s="16"/>
      <c r="B157" s="284"/>
      <c r="C157" s="285"/>
      <c r="D157" s="253" t="s">
        <v>136</v>
      </c>
      <c r="E157" s="286" t="s">
        <v>1</v>
      </c>
      <c r="F157" s="287" t="s">
        <v>215</v>
      </c>
      <c r="G157" s="285"/>
      <c r="H157" s="288">
        <v>90</v>
      </c>
      <c r="I157" s="289"/>
      <c r="J157" s="285"/>
      <c r="K157" s="285"/>
      <c r="L157" s="290"/>
      <c r="M157" s="291"/>
      <c r="N157" s="292"/>
      <c r="O157" s="292"/>
      <c r="P157" s="292"/>
      <c r="Q157" s="292"/>
      <c r="R157" s="292"/>
      <c r="S157" s="292"/>
      <c r="T157" s="293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94" t="s">
        <v>136</v>
      </c>
      <c r="AU157" s="294" t="s">
        <v>83</v>
      </c>
      <c r="AV157" s="16" t="s">
        <v>143</v>
      </c>
      <c r="AW157" s="16" t="s">
        <v>30</v>
      </c>
      <c r="AX157" s="16" t="s">
        <v>73</v>
      </c>
      <c r="AY157" s="294" t="s">
        <v>128</v>
      </c>
    </row>
    <row r="158" s="13" customFormat="1">
      <c r="A158" s="13"/>
      <c r="B158" s="251"/>
      <c r="C158" s="252"/>
      <c r="D158" s="253" t="s">
        <v>136</v>
      </c>
      <c r="E158" s="254" t="s">
        <v>1</v>
      </c>
      <c r="F158" s="255" t="s">
        <v>891</v>
      </c>
      <c r="G158" s="252"/>
      <c r="H158" s="254" t="s">
        <v>1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1" t="s">
        <v>136</v>
      </c>
      <c r="AU158" s="261" t="s">
        <v>83</v>
      </c>
      <c r="AV158" s="13" t="s">
        <v>81</v>
      </c>
      <c r="AW158" s="13" t="s">
        <v>30</v>
      </c>
      <c r="AX158" s="13" t="s">
        <v>73</v>
      </c>
      <c r="AY158" s="261" t="s">
        <v>128</v>
      </c>
    </row>
    <row r="159" s="13" customFormat="1">
      <c r="A159" s="13"/>
      <c r="B159" s="251"/>
      <c r="C159" s="252"/>
      <c r="D159" s="253" t="s">
        <v>136</v>
      </c>
      <c r="E159" s="254" t="s">
        <v>1</v>
      </c>
      <c r="F159" s="255" t="s">
        <v>155</v>
      </c>
      <c r="G159" s="252"/>
      <c r="H159" s="254" t="s">
        <v>1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136</v>
      </c>
      <c r="AU159" s="261" t="s">
        <v>83</v>
      </c>
      <c r="AV159" s="13" t="s">
        <v>81</v>
      </c>
      <c r="AW159" s="13" t="s">
        <v>30</v>
      </c>
      <c r="AX159" s="13" t="s">
        <v>73</v>
      </c>
      <c r="AY159" s="261" t="s">
        <v>128</v>
      </c>
    </row>
    <row r="160" s="14" customFormat="1">
      <c r="A160" s="14"/>
      <c r="B160" s="262"/>
      <c r="C160" s="263"/>
      <c r="D160" s="253" t="s">
        <v>136</v>
      </c>
      <c r="E160" s="264" t="s">
        <v>1</v>
      </c>
      <c r="F160" s="265" t="s">
        <v>892</v>
      </c>
      <c r="G160" s="263"/>
      <c r="H160" s="266">
        <v>60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2" t="s">
        <v>136</v>
      </c>
      <c r="AU160" s="272" t="s">
        <v>83</v>
      </c>
      <c r="AV160" s="14" t="s">
        <v>83</v>
      </c>
      <c r="AW160" s="14" t="s">
        <v>30</v>
      </c>
      <c r="AX160" s="14" t="s">
        <v>73</v>
      </c>
      <c r="AY160" s="272" t="s">
        <v>128</v>
      </c>
    </row>
    <row r="161" s="14" customFormat="1">
      <c r="A161" s="14"/>
      <c r="B161" s="262"/>
      <c r="C161" s="263"/>
      <c r="D161" s="253" t="s">
        <v>136</v>
      </c>
      <c r="E161" s="264" t="s">
        <v>1</v>
      </c>
      <c r="F161" s="265" t="s">
        <v>893</v>
      </c>
      <c r="G161" s="263"/>
      <c r="H161" s="266">
        <v>5.7599999999999998</v>
      </c>
      <c r="I161" s="267"/>
      <c r="J161" s="263"/>
      <c r="K161" s="263"/>
      <c r="L161" s="268"/>
      <c r="M161" s="269"/>
      <c r="N161" s="270"/>
      <c r="O161" s="270"/>
      <c r="P161" s="270"/>
      <c r="Q161" s="270"/>
      <c r="R161" s="270"/>
      <c r="S161" s="270"/>
      <c r="T161" s="27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2" t="s">
        <v>136</v>
      </c>
      <c r="AU161" s="272" t="s">
        <v>83</v>
      </c>
      <c r="AV161" s="14" t="s">
        <v>83</v>
      </c>
      <c r="AW161" s="14" t="s">
        <v>30</v>
      </c>
      <c r="AX161" s="14" t="s">
        <v>73</v>
      </c>
      <c r="AY161" s="272" t="s">
        <v>128</v>
      </c>
    </row>
    <row r="162" s="14" customFormat="1">
      <c r="A162" s="14"/>
      <c r="B162" s="262"/>
      <c r="C162" s="263"/>
      <c r="D162" s="253" t="s">
        <v>136</v>
      </c>
      <c r="E162" s="264" t="s">
        <v>1</v>
      </c>
      <c r="F162" s="265" t="s">
        <v>894</v>
      </c>
      <c r="G162" s="263"/>
      <c r="H162" s="266">
        <v>7.6799999999999997</v>
      </c>
      <c r="I162" s="267"/>
      <c r="J162" s="263"/>
      <c r="K162" s="263"/>
      <c r="L162" s="268"/>
      <c r="M162" s="269"/>
      <c r="N162" s="270"/>
      <c r="O162" s="270"/>
      <c r="P162" s="270"/>
      <c r="Q162" s="270"/>
      <c r="R162" s="270"/>
      <c r="S162" s="270"/>
      <c r="T162" s="27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2" t="s">
        <v>136</v>
      </c>
      <c r="AU162" s="272" t="s">
        <v>83</v>
      </c>
      <c r="AV162" s="14" t="s">
        <v>83</v>
      </c>
      <c r="AW162" s="14" t="s">
        <v>30</v>
      </c>
      <c r="AX162" s="14" t="s">
        <v>73</v>
      </c>
      <c r="AY162" s="272" t="s">
        <v>128</v>
      </c>
    </row>
    <row r="163" s="14" customFormat="1">
      <c r="A163" s="14"/>
      <c r="B163" s="262"/>
      <c r="C163" s="263"/>
      <c r="D163" s="253" t="s">
        <v>136</v>
      </c>
      <c r="E163" s="264" t="s">
        <v>1</v>
      </c>
      <c r="F163" s="265" t="s">
        <v>895</v>
      </c>
      <c r="G163" s="263"/>
      <c r="H163" s="266">
        <v>4.6799999999999997</v>
      </c>
      <c r="I163" s="267"/>
      <c r="J163" s="263"/>
      <c r="K163" s="263"/>
      <c r="L163" s="268"/>
      <c r="M163" s="269"/>
      <c r="N163" s="270"/>
      <c r="O163" s="270"/>
      <c r="P163" s="270"/>
      <c r="Q163" s="270"/>
      <c r="R163" s="270"/>
      <c r="S163" s="270"/>
      <c r="T163" s="27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2" t="s">
        <v>136</v>
      </c>
      <c r="AU163" s="272" t="s">
        <v>83</v>
      </c>
      <c r="AV163" s="14" t="s">
        <v>83</v>
      </c>
      <c r="AW163" s="14" t="s">
        <v>30</v>
      </c>
      <c r="AX163" s="14" t="s">
        <v>73</v>
      </c>
      <c r="AY163" s="272" t="s">
        <v>128</v>
      </c>
    </row>
    <row r="164" s="13" customFormat="1">
      <c r="A164" s="13"/>
      <c r="B164" s="251"/>
      <c r="C164" s="252"/>
      <c r="D164" s="253" t="s">
        <v>136</v>
      </c>
      <c r="E164" s="254" t="s">
        <v>1</v>
      </c>
      <c r="F164" s="255" t="s">
        <v>896</v>
      </c>
      <c r="G164" s="252"/>
      <c r="H164" s="254" t="s">
        <v>1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136</v>
      </c>
      <c r="AU164" s="261" t="s">
        <v>83</v>
      </c>
      <c r="AV164" s="13" t="s">
        <v>81</v>
      </c>
      <c r="AW164" s="13" t="s">
        <v>30</v>
      </c>
      <c r="AX164" s="13" t="s">
        <v>73</v>
      </c>
      <c r="AY164" s="261" t="s">
        <v>128</v>
      </c>
    </row>
    <row r="165" s="14" customFormat="1">
      <c r="A165" s="14"/>
      <c r="B165" s="262"/>
      <c r="C165" s="263"/>
      <c r="D165" s="253" t="s">
        <v>136</v>
      </c>
      <c r="E165" s="264" t="s">
        <v>1</v>
      </c>
      <c r="F165" s="265" t="s">
        <v>897</v>
      </c>
      <c r="G165" s="263"/>
      <c r="H165" s="266">
        <v>3.6400000000000001</v>
      </c>
      <c r="I165" s="267"/>
      <c r="J165" s="263"/>
      <c r="K165" s="263"/>
      <c r="L165" s="268"/>
      <c r="M165" s="269"/>
      <c r="N165" s="270"/>
      <c r="O165" s="270"/>
      <c r="P165" s="270"/>
      <c r="Q165" s="270"/>
      <c r="R165" s="270"/>
      <c r="S165" s="270"/>
      <c r="T165" s="27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2" t="s">
        <v>136</v>
      </c>
      <c r="AU165" s="272" t="s">
        <v>83</v>
      </c>
      <c r="AV165" s="14" t="s">
        <v>83</v>
      </c>
      <c r="AW165" s="14" t="s">
        <v>30</v>
      </c>
      <c r="AX165" s="14" t="s">
        <v>73</v>
      </c>
      <c r="AY165" s="272" t="s">
        <v>128</v>
      </c>
    </row>
    <row r="166" s="14" customFormat="1">
      <c r="A166" s="14"/>
      <c r="B166" s="262"/>
      <c r="C166" s="263"/>
      <c r="D166" s="253" t="s">
        <v>136</v>
      </c>
      <c r="E166" s="264" t="s">
        <v>1</v>
      </c>
      <c r="F166" s="265" t="s">
        <v>897</v>
      </c>
      <c r="G166" s="263"/>
      <c r="H166" s="266">
        <v>3.6400000000000001</v>
      </c>
      <c r="I166" s="267"/>
      <c r="J166" s="263"/>
      <c r="K166" s="263"/>
      <c r="L166" s="268"/>
      <c r="M166" s="269"/>
      <c r="N166" s="270"/>
      <c r="O166" s="270"/>
      <c r="P166" s="270"/>
      <c r="Q166" s="270"/>
      <c r="R166" s="270"/>
      <c r="S166" s="270"/>
      <c r="T166" s="27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2" t="s">
        <v>136</v>
      </c>
      <c r="AU166" s="272" t="s">
        <v>83</v>
      </c>
      <c r="AV166" s="14" t="s">
        <v>83</v>
      </c>
      <c r="AW166" s="14" t="s">
        <v>30</v>
      </c>
      <c r="AX166" s="14" t="s">
        <v>73</v>
      </c>
      <c r="AY166" s="272" t="s">
        <v>128</v>
      </c>
    </row>
    <row r="167" s="16" customFormat="1">
      <c r="A167" s="16"/>
      <c r="B167" s="284"/>
      <c r="C167" s="285"/>
      <c r="D167" s="253" t="s">
        <v>136</v>
      </c>
      <c r="E167" s="286" t="s">
        <v>1</v>
      </c>
      <c r="F167" s="287" t="s">
        <v>215</v>
      </c>
      <c r="G167" s="285"/>
      <c r="H167" s="288">
        <v>85.400000000000006</v>
      </c>
      <c r="I167" s="289"/>
      <c r="J167" s="285"/>
      <c r="K167" s="285"/>
      <c r="L167" s="290"/>
      <c r="M167" s="291"/>
      <c r="N167" s="292"/>
      <c r="O167" s="292"/>
      <c r="P167" s="292"/>
      <c r="Q167" s="292"/>
      <c r="R167" s="292"/>
      <c r="S167" s="292"/>
      <c r="T167" s="293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94" t="s">
        <v>136</v>
      </c>
      <c r="AU167" s="294" t="s">
        <v>83</v>
      </c>
      <c r="AV167" s="16" t="s">
        <v>143</v>
      </c>
      <c r="AW167" s="16" t="s">
        <v>30</v>
      </c>
      <c r="AX167" s="16" t="s">
        <v>73</v>
      </c>
      <c r="AY167" s="294" t="s">
        <v>128</v>
      </c>
    </row>
    <row r="168" s="15" customFormat="1">
      <c r="A168" s="15"/>
      <c r="B168" s="273"/>
      <c r="C168" s="274"/>
      <c r="D168" s="253" t="s">
        <v>136</v>
      </c>
      <c r="E168" s="275" t="s">
        <v>1</v>
      </c>
      <c r="F168" s="276" t="s">
        <v>176</v>
      </c>
      <c r="G168" s="274"/>
      <c r="H168" s="277">
        <v>247.28999999999999</v>
      </c>
      <c r="I168" s="278"/>
      <c r="J168" s="274"/>
      <c r="K168" s="274"/>
      <c r="L168" s="279"/>
      <c r="M168" s="280"/>
      <c r="N168" s="281"/>
      <c r="O168" s="281"/>
      <c r="P168" s="281"/>
      <c r="Q168" s="281"/>
      <c r="R168" s="281"/>
      <c r="S168" s="281"/>
      <c r="T168" s="282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3" t="s">
        <v>136</v>
      </c>
      <c r="AU168" s="283" t="s">
        <v>83</v>
      </c>
      <c r="AV168" s="15" t="s">
        <v>134</v>
      </c>
      <c r="AW168" s="15" t="s">
        <v>30</v>
      </c>
      <c r="AX168" s="15" t="s">
        <v>81</v>
      </c>
      <c r="AY168" s="283" t="s">
        <v>128</v>
      </c>
    </row>
    <row r="169" s="2" customFormat="1" ht="21.75" customHeight="1">
      <c r="A169" s="39"/>
      <c r="B169" s="40"/>
      <c r="C169" s="237" t="s">
        <v>157</v>
      </c>
      <c r="D169" s="237" t="s">
        <v>130</v>
      </c>
      <c r="E169" s="238" t="s">
        <v>898</v>
      </c>
      <c r="F169" s="239" t="s">
        <v>899</v>
      </c>
      <c r="G169" s="240" t="s">
        <v>151</v>
      </c>
      <c r="H169" s="241">
        <v>14.199999999999999</v>
      </c>
      <c r="I169" s="242"/>
      <c r="J169" s="243">
        <f>ROUND(I169*H169,2)</f>
        <v>0</v>
      </c>
      <c r="K169" s="244"/>
      <c r="L169" s="45"/>
      <c r="M169" s="245" t="s">
        <v>1</v>
      </c>
      <c r="N169" s="246" t="s">
        <v>38</v>
      </c>
      <c r="O169" s="92"/>
      <c r="P169" s="247">
        <f>O169*H169</f>
        <v>0</v>
      </c>
      <c r="Q169" s="247">
        <v>0</v>
      </c>
      <c r="R169" s="247">
        <f>Q169*H169</f>
        <v>0</v>
      </c>
      <c r="S169" s="247">
        <v>0</v>
      </c>
      <c r="T169" s="24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9" t="s">
        <v>134</v>
      </c>
      <c r="AT169" s="249" t="s">
        <v>130</v>
      </c>
      <c r="AU169" s="249" t="s">
        <v>83</v>
      </c>
      <c r="AY169" s="18" t="s">
        <v>128</v>
      </c>
      <c r="BE169" s="250">
        <f>IF(N169="základní",J169,0)</f>
        <v>0</v>
      </c>
      <c r="BF169" s="250">
        <f>IF(N169="snížená",J169,0)</f>
        <v>0</v>
      </c>
      <c r="BG169" s="250">
        <f>IF(N169="zákl. přenesená",J169,0)</f>
        <v>0</v>
      </c>
      <c r="BH169" s="250">
        <f>IF(N169="sníž. přenesená",J169,0)</f>
        <v>0</v>
      </c>
      <c r="BI169" s="250">
        <f>IF(N169="nulová",J169,0)</f>
        <v>0</v>
      </c>
      <c r="BJ169" s="18" t="s">
        <v>81</v>
      </c>
      <c r="BK169" s="250">
        <f>ROUND(I169*H169,2)</f>
        <v>0</v>
      </c>
      <c r="BL169" s="18" t="s">
        <v>134</v>
      </c>
      <c r="BM169" s="249" t="s">
        <v>900</v>
      </c>
    </row>
    <row r="170" s="13" customFormat="1">
      <c r="A170" s="13"/>
      <c r="B170" s="251"/>
      <c r="C170" s="252"/>
      <c r="D170" s="253" t="s">
        <v>136</v>
      </c>
      <c r="E170" s="254" t="s">
        <v>1</v>
      </c>
      <c r="F170" s="255" t="s">
        <v>887</v>
      </c>
      <c r="G170" s="252"/>
      <c r="H170" s="254" t="s">
        <v>1</v>
      </c>
      <c r="I170" s="256"/>
      <c r="J170" s="252"/>
      <c r="K170" s="252"/>
      <c r="L170" s="257"/>
      <c r="M170" s="258"/>
      <c r="N170" s="259"/>
      <c r="O170" s="259"/>
      <c r="P170" s="259"/>
      <c r="Q170" s="259"/>
      <c r="R170" s="259"/>
      <c r="S170" s="259"/>
      <c r="T170" s="26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1" t="s">
        <v>136</v>
      </c>
      <c r="AU170" s="261" t="s">
        <v>83</v>
      </c>
      <c r="AV170" s="13" t="s">
        <v>81</v>
      </c>
      <c r="AW170" s="13" t="s">
        <v>30</v>
      </c>
      <c r="AX170" s="13" t="s">
        <v>73</v>
      </c>
      <c r="AY170" s="261" t="s">
        <v>128</v>
      </c>
    </row>
    <row r="171" s="13" customFormat="1">
      <c r="A171" s="13"/>
      <c r="B171" s="251"/>
      <c r="C171" s="252"/>
      <c r="D171" s="253" t="s">
        <v>136</v>
      </c>
      <c r="E171" s="254" t="s">
        <v>1</v>
      </c>
      <c r="F171" s="255" t="s">
        <v>901</v>
      </c>
      <c r="G171" s="252"/>
      <c r="H171" s="254" t="s">
        <v>1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1" t="s">
        <v>136</v>
      </c>
      <c r="AU171" s="261" t="s">
        <v>83</v>
      </c>
      <c r="AV171" s="13" t="s">
        <v>81</v>
      </c>
      <c r="AW171" s="13" t="s">
        <v>30</v>
      </c>
      <c r="AX171" s="13" t="s">
        <v>73</v>
      </c>
      <c r="AY171" s="261" t="s">
        <v>128</v>
      </c>
    </row>
    <row r="172" s="14" customFormat="1">
      <c r="A172" s="14"/>
      <c r="B172" s="262"/>
      <c r="C172" s="263"/>
      <c r="D172" s="253" t="s">
        <v>136</v>
      </c>
      <c r="E172" s="264" t="s">
        <v>1</v>
      </c>
      <c r="F172" s="265" t="s">
        <v>902</v>
      </c>
      <c r="G172" s="263"/>
      <c r="H172" s="266">
        <v>4.7999999999999998</v>
      </c>
      <c r="I172" s="267"/>
      <c r="J172" s="263"/>
      <c r="K172" s="263"/>
      <c r="L172" s="268"/>
      <c r="M172" s="269"/>
      <c r="N172" s="270"/>
      <c r="O172" s="270"/>
      <c r="P172" s="270"/>
      <c r="Q172" s="270"/>
      <c r="R172" s="270"/>
      <c r="S172" s="270"/>
      <c r="T172" s="27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2" t="s">
        <v>136</v>
      </c>
      <c r="AU172" s="272" t="s">
        <v>83</v>
      </c>
      <c r="AV172" s="14" t="s">
        <v>83</v>
      </c>
      <c r="AW172" s="14" t="s">
        <v>30</v>
      </c>
      <c r="AX172" s="14" t="s">
        <v>73</v>
      </c>
      <c r="AY172" s="272" t="s">
        <v>128</v>
      </c>
    </row>
    <row r="173" s="16" customFormat="1">
      <c r="A173" s="16"/>
      <c r="B173" s="284"/>
      <c r="C173" s="285"/>
      <c r="D173" s="253" t="s">
        <v>136</v>
      </c>
      <c r="E173" s="286" t="s">
        <v>1</v>
      </c>
      <c r="F173" s="287" t="s">
        <v>215</v>
      </c>
      <c r="G173" s="285"/>
      <c r="H173" s="288">
        <v>4.7999999999999998</v>
      </c>
      <c r="I173" s="289"/>
      <c r="J173" s="285"/>
      <c r="K173" s="285"/>
      <c r="L173" s="290"/>
      <c r="M173" s="291"/>
      <c r="N173" s="292"/>
      <c r="O173" s="292"/>
      <c r="P173" s="292"/>
      <c r="Q173" s="292"/>
      <c r="R173" s="292"/>
      <c r="S173" s="292"/>
      <c r="T173" s="293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94" t="s">
        <v>136</v>
      </c>
      <c r="AU173" s="294" t="s">
        <v>83</v>
      </c>
      <c r="AV173" s="16" t="s">
        <v>143</v>
      </c>
      <c r="AW173" s="16" t="s">
        <v>30</v>
      </c>
      <c r="AX173" s="16" t="s">
        <v>73</v>
      </c>
      <c r="AY173" s="294" t="s">
        <v>128</v>
      </c>
    </row>
    <row r="174" s="13" customFormat="1">
      <c r="A174" s="13"/>
      <c r="B174" s="251"/>
      <c r="C174" s="252"/>
      <c r="D174" s="253" t="s">
        <v>136</v>
      </c>
      <c r="E174" s="254" t="s">
        <v>1</v>
      </c>
      <c r="F174" s="255" t="s">
        <v>891</v>
      </c>
      <c r="G174" s="252"/>
      <c r="H174" s="254" t="s">
        <v>1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1" t="s">
        <v>136</v>
      </c>
      <c r="AU174" s="261" t="s">
        <v>83</v>
      </c>
      <c r="AV174" s="13" t="s">
        <v>81</v>
      </c>
      <c r="AW174" s="13" t="s">
        <v>30</v>
      </c>
      <c r="AX174" s="13" t="s">
        <v>73</v>
      </c>
      <c r="AY174" s="261" t="s">
        <v>128</v>
      </c>
    </row>
    <row r="175" s="13" customFormat="1">
      <c r="A175" s="13"/>
      <c r="B175" s="251"/>
      <c r="C175" s="252"/>
      <c r="D175" s="253" t="s">
        <v>136</v>
      </c>
      <c r="E175" s="254" t="s">
        <v>1</v>
      </c>
      <c r="F175" s="255" t="s">
        <v>901</v>
      </c>
      <c r="G175" s="252"/>
      <c r="H175" s="254" t="s">
        <v>1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1" t="s">
        <v>136</v>
      </c>
      <c r="AU175" s="261" t="s">
        <v>83</v>
      </c>
      <c r="AV175" s="13" t="s">
        <v>81</v>
      </c>
      <c r="AW175" s="13" t="s">
        <v>30</v>
      </c>
      <c r="AX175" s="13" t="s">
        <v>73</v>
      </c>
      <c r="AY175" s="261" t="s">
        <v>128</v>
      </c>
    </row>
    <row r="176" s="14" customFormat="1">
      <c r="A176" s="14"/>
      <c r="B176" s="262"/>
      <c r="C176" s="263"/>
      <c r="D176" s="253" t="s">
        <v>136</v>
      </c>
      <c r="E176" s="264" t="s">
        <v>1</v>
      </c>
      <c r="F176" s="265" t="s">
        <v>903</v>
      </c>
      <c r="G176" s="263"/>
      <c r="H176" s="266">
        <v>5.7599999999999998</v>
      </c>
      <c r="I176" s="267"/>
      <c r="J176" s="263"/>
      <c r="K176" s="263"/>
      <c r="L176" s="268"/>
      <c r="M176" s="269"/>
      <c r="N176" s="270"/>
      <c r="O176" s="270"/>
      <c r="P176" s="270"/>
      <c r="Q176" s="270"/>
      <c r="R176" s="270"/>
      <c r="S176" s="270"/>
      <c r="T176" s="27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2" t="s">
        <v>136</v>
      </c>
      <c r="AU176" s="272" t="s">
        <v>83</v>
      </c>
      <c r="AV176" s="14" t="s">
        <v>83</v>
      </c>
      <c r="AW176" s="14" t="s">
        <v>30</v>
      </c>
      <c r="AX176" s="14" t="s">
        <v>73</v>
      </c>
      <c r="AY176" s="272" t="s">
        <v>128</v>
      </c>
    </row>
    <row r="177" s="13" customFormat="1">
      <c r="A177" s="13"/>
      <c r="B177" s="251"/>
      <c r="C177" s="252"/>
      <c r="D177" s="253" t="s">
        <v>136</v>
      </c>
      <c r="E177" s="254" t="s">
        <v>1</v>
      </c>
      <c r="F177" s="255" t="s">
        <v>904</v>
      </c>
      <c r="G177" s="252"/>
      <c r="H177" s="254" t="s">
        <v>1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1" t="s">
        <v>136</v>
      </c>
      <c r="AU177" s="261" t="s">
        <v>83</v>
      </c>
      <c r="AV177" s="13" t="s">
        <v>81</v>
      </c>
      <c r="AW177" s="13" t="s">
        <v>30</v>
      </c>
      <c r="AX177" s="13" t="s">
        <v>73</v>
      </c>
      <c r="AY177" s="261" t="s">
        <v>128</v>
      </c>
    </row>
    <row r="178" s="14" customFormat="1">
      <c r="A178" s="14"/>
      <c r="B178" s="262"/>
      <c r="C178" s="263"/>
      <c r="D178" s="253" t="s">
        <v>136</v>
      </c>
      <c r="E178" s="264" t="s">
        <v>1</v>
      </c>
      <c r="F178" s="265" t="s">
        <v>897</v>
      </c>
      <c r="G178" s="263"/>
      <c r="H178" s="266">
        <v>3.6400000000000001</v>
      </c>
      <c r="I178" s="267"/>
      <c r="J178" s="263"/>
      <c r="K178" s="263"/>
      <c r="L178" s="268"/>
      <c r="M178" s="269"/>
      <c r="N178" s="270"/>
      <c r="O178" s="270"/>
      <c r="P178" s="270"/>
      <c r="Q178" s="270"/>
      <c r="R178" s="270"/>
      <c r="S178" s="270"/>
      <c r="T178" s="27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2" t="s">
        <v>136</v>
      </c>
      <c r="AU178" s="272" t="s">
        <v>83</v>
      </c>
      <c r="AV178" s="14" t="s">
        <v>83</v>
      </c>
      <c r="AW178" s="14" t="s">
        <v>30</v>
      </c>
      <c r="AX178" s="14" t="s">
        <v>73</v>
      </c>
      <c r="AY178" s="272" t="s">
        <v>128</v>
      </c>
    </row>
    <row r="179" s="16" customFormat="1">
      <c r="A179" s="16"/>
      <c r="B179" s="284"/>
      <c r="C179" s="285"/>
      <c r="D179" s="253" t="s">
        <v>136</v>
      </c>
      <c r="E179" s="286" t="s">
        <v>1</v>
      </c>
      <c r="F179" s="287" t="s">
        <v>215</v>
      </c>
      <c r="G179" s="285"/>
      <c r="H179" s="288">
        <v>9.4000000000000004</v>
      </c>
      <c r="I179" s="289"/>
      <c r="J179" s="285"/>
      <c r="K179" s="285"/>
      <c r="L179" s="290"/>
      <c r="M179" s="291"/>
      <c r="N179" s="292"/>
      <c r="O179" s="292"/>
      <c r="P179" s="292"/>
      <c r="Q179" s="292"/>
      <c r="R179" s="292"/>
      <c r="S179" s="292"/>
      <c r="T179" s="293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94" t="s">
        <v>136</v>
      </c>
      <c r="AU179" s="294" t="s">
        <v>83</v>
      </c>
      <c r="AV179" s="16" t="s">
        <v>143</v>
      </c>
      <c r="AW179" s="16" t="s">
        <v>30</v>
      </c>
      <c r="AX179" s="16" t="s">
        <v>73</v>
      </c>
      <c r="AY179" s="294" t="s">
        <v>128</v>
      </c>
    </row>
    <row r="180" s="15" customFormat="1">
      <c r="A180" s="15"/>
      <c r="B180" s="273"/>
      <c r="C180" s="274"/>
      <c r="D180" s="253" t="s">
        <v>136</v>
      </c>
      <c r="E180" s="275" t="s">
        <v>1</v>
      </c>
      <c r="F180" s="276" t="s">
        <v>176</v>
      </c>
      <c r="G180" s="274"/>
      <c r="H180" s="277">
        <v>14.199999999999999</v>
      </c>
      <c r="I180" s="278"/>
      <c r="J180" s="274"/>
      <c r="K180" s="274"/>
      <c r="L180" s="279"/>
      <c r="M180" s="280"/>
      <c r="N180" s="281"/>
      <c r="O180" s="281"/>
      <c r="P180" s="281"/>
      <c r="Q180" s="281"/>
      <c r="R180" s="281"/>
      <c r="S180" s="281"/>
      <c r="T180" s="282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83" t="s">
        <v>136</v>
      </c>
      <c r="AU180" s="283" t="s">
        <v>83</v>
      </c>
      <c r="AV180" s="15" t="s">
        <v>134</v>
      </c>
      <c r="AW180" s="15" t="s">
        <v>30</v>
      </c>
      <c r="AX180" s="15" t="s">
        <v>81</v>
      </c>
      <c r="AY180" s="283" t="s">
        <v>128</v>
      </c>
    </row>
    <row r="181" s="2" customFormat="1" ht="21.75" customHeight="1">
      <c r="A181" s="39"/>
      <c r="B181" s="40"/>
      <c r="C181" s="237" t="s">
        <v>167</v>
      </c>
      <c r="D181" s="237" t="s">
        <v>130</v>
      </c>
      <c r="E181" s="238" t="s">
        <v>905</v>
      </c>
      <c r="F181" s="239" t="s">
        <v>906</v>
      </c>
      <c r="G181" s="240" t="s">
        <v>160</v>
      </c>
      <c r="H181" s="241">
        <v>108.367</v>
      </c>
      <c r="I181" s="242"/>
      <c r="J181" s="243">
        <f>ROUND(I181*H181,2)</f>
        <v>0</v>
      </c>
      <c r="K181" s="244"/>
      <c r="L181" s="45"/>
      <c r="M181" s="245" t="s">
        <v>1</v>
      </c>
      <c r="N181" s="246" t="s">
        <v>38</v>
      </c>
      <c r="O181" s="92"/>
      <c r="P181" s="247">
        <f>O181*H181</f>
        <v>0</v>
      </c>
      <c r="Q181" s="247">
        <v>0</v>
      </c>
      <c r="R181" s="247">
        <f>Q181*H181</f>
        <v>0</v>
      </c>
      <c r="S181" s="247">
        <v>0</v>
      </c>
      <c r="T181" s="24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9" t="s">
        <v>134</v>
      </c>
      <c r="AT181" s="249" t="s">
        <v>130</v>
      </c>
      <c r="AU181" s="249" t="s">
        <v>83</v>
      </c>
      <c r="AY181" s="18" t="s">
        <v>128</v>
      </c>
      <c r="BE181" s="250">
        <f>IF(N181="základní",J181,0)</f>
        <v>0</v>
      </c>
      <c r="BF181" s="250">
        <f>IF(N181="snížená",J181,0)</f>
        <v>0</v>
      </c>
      <c r="BG181" s="250">
        <f>IF(N181="zákl. přenesená",J181,0)</f>
        <v>0</v>
      </c>
      <c r="BH181" s="250">
        <f>IF(N181="sníž. přenesená",J181,0)</f>
        <v>0</v>
      </c>
      <c r="BI181" s="250">
        <f>IF(N181="nulová",J181,0)</f>
        <v>0</v>
      </c>
      <c r="BJ181" s="18" t="s">
        <v>81</v>
      </c>
      <c r="BK181" s="250">
        <f>ROUND(I181*H181,2)</f>
        <v>0</v>
      </c>
      <c r="BL181" s="18" t="s">
        <v>134</v>
      </c>
      <c r="BM181" s="249" t="s">
        <v>907</v>
      </c>
    </row>
    <row r="182" s="13" customFormat="1">
      <c r="A182" s="13"/>
      <c r="B182" s="251"/>
      <c r="C182" s="252"/>
      <c r="D182" s="253" t="s">
        <v>136</v>
      </c>
      <c r="E182" s="254" t="s">
        <v>1</v>
      </c>
      <c r="F182" s="255" t="s">
        <v>885</v>
      </c>
      <c r="G182" s="252"/>
      <c r="H182" s="254" t="s">
        <v>1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136</v>
      </c>
      <c r="AU182" s="261" t="s">
        <v>83</v>
      </c>
      <c r="AV182" s="13" t="s">
        <v>81</v>
      </c>
      <c r="AW182" s="13" t="s">
        <v>30</v>
      </c>
      <c r="AX182" s="13" t="s">
        <v>73</v>
      </c>
      <c r="AY182" s="261" t="s">
        <v>128</v>
      </c>
    </row>
    <row r="183" s="13" customFormat="1">
      <c r="A183" s="13"/>
      <c r="B183" s="251"/>
      <c r="C183" s="252"/>
      <c r="D183" s="253" t="s">
        <v>136</v>
      </c>
      <c r="E183" s="254" t="s">
        <v>1</v>
      </c>
      <c r="F183" s="255" t="s">
        <v>155</v>
      </c>
      <c r="G183" s="252"/>
      <c r="H183" s="254" t="s">
        <v>1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1" t="s">
        <v>136</v>
      </c>
      <c r="AU183" s="261" t="s">
        <v>83</v>
      </c>
      <c r="AV183" s="13" t="s">
        <v>81</v>
      </c>
      <c r="AW183" s="13" t="s">
        <v>30</v>
      </c>
      <c r="AX183" s="13" t="s">
        <v>73</v>
      </c>
      <c r="AY183" s="261" t="s">
        <v>128</v>
      </c>
    </row>
    <row r="184" s="14" customFormat="1">
      <c r="A184" s="14"/>
      <c r="B184" s="262"/>
      <c r="C184" s="263"/>
      <c r="D184" s="253" t="s">
        <v>136</v>
      </c>
      <c r="E184" s="264" t="s">
        <v>1</v>
      </c>
      <c r="F184" s="265" t="s">
        <v>908</v>
      </c>
      <c r="G184" s="263"/>
      <c r="H184" s="266">
        <v>108.367</v>
      </c>
      <c r="I184" s="267"/>
      <c r="J184" s="263"/>
      <c r="K184" s="263"/>
      <c r="L184" s="268"/>
      <c r="M184" s="269"/>
      <c r="N184" s="270"/>
      <c r="O184" s="270"/>
      <c r="P184" s="270"/>
      <c r="Q184" s="270"/>
      <c r="R184" s="270"/>
      <c r="S184" s="270"/>
      <c r="T184" s="27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2" t="s">
        <v>136</v>
      </c>
      <c r="AU184" s="272" t="s">
        <v>83</v>
      </c>
      <c r="AV184" s="14" t="s">
        <v>83</v>
      </c>
      <c r="AW184" s="14" t="s">
        <v>30</v>
      </c>
      <c r="AX184" s="14" t="s">
        <v>81</v>
      </c>
      <c r="AY184" s="272" t="s">
        <v>128</v>
      </c>
    </row>
    <row r="185" s="2" customFormat="1" ht="21.75" customHeight="1">
      <c r="A185" s="39"/>
      <c r="B185" s="40"/>
      <c r="C185" s="237" t="s">
        <v>177</v>
      </c>
      <c r="D185" s="237" t="s">
        <v>130</v>
      </c>
      <c r="E185" s="238" t="s">
        <v>664</v>
      </c>
      <c r="F185" s="239" t="s">
        <v>665</v>
      </c>
      <c r="G185" s="240" t="s">
        <v>160</v>
      </c>
      <c r="H185" s="241">
        <v>342.899</v>
      </c>
      <c r="I185" s="242"/>
      <c r="J185" s="243">
        <f>ROUND(I185*H185,2)</f>
        <v>0</v>
      </c>
      <c r="K185" s="244"/>
      <c r="L185" s="45"/>
      <c r="M185" s="245" t="s">
        <v>1</v>
      </c>
      <c r="N185" s="246" t="s">
        <v>38</v>
      </c>
      <c r="O185" s="92"/>
      <c r="P185" s="247">
        <f>O185*H185</f>
        <v>0</v>
      </c>
      <c r="Q185" s="247">
        <v>0</v>
      </c>
      <c r="R185" s="247">
        <f>Q185*H185</f>
        <v>0</v>
      </c>
      <c r="S185" s="247">
        <v>0</v>
      </c>
      <c r="T185" s="24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9" t="s">
        <v>134</v>
      </c>
      <c r="AT185" s="249" t="s">
        <v>130</v>
      </c>
      <c r="AU185" s="249" t="s">
        <v>83</v>
      </c>
      <c r="AY185" s="18" t="s">
        <v>128</v>
      </c>
      <c r="BE185" s="250">
        <f>IF(N185="základní",J185,0)</f>
        <v>0</v>
      </c>
      <c r="BF185" s="250">
        <f>IF(N185="snížená",J185,0)</f>
        <v>0</v>
      </c>
      <c r="BG185" s="250">
        <f>IF(N185="zákl. přenesená",J185,0)</f>
        <v>0</v>
      </c>
      <c r="BH185" s="250">
        <f>IF(N185="sníž. přenesená",J185,0)</f>
        <v>0</v>
      </c>
      <c r="BI185" s="250">
        <f>IF(N185="nulová",J185,0)</f>
        <v>0</v>
      </c>
      <c r="BJ185" s="18" t="s">
        <v>81</v>
      </c>
      <c r="BK185" s="250">
        <f>ROUND(I185*H185,2)</f>
        <v>0</v>
      </c>
      <c r="BL185" s="18" t="s">
        <v>134</v>
      </c>
      <c r="BM185" s="249" t="s">
        <v>909</v>
      </c>
    </row>
    <row r="186" s="13" customFormat="1">
      <c r="A186" s="13"/>
      <c r="B186" s="251"/>
      <c r="C186" s="252"/>
      <c r="D186" s="253" t="s">
        <v>136</v>
      </c>
      <c r="E186" s="254" t="s">
        <v>1</v>
      </c>
      <c r="F186" s="255" t="s">
        <v>887</v>
      </c>
      <c r="G186" s="252"/>
      <c r="H186" s="254" t="s">
        <v>1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1" t="s">
        <v>136</v>
      </c>
      <c r="AU186" s="261" t="s">
        <v>83</v>
      </c>
      <c r="AV186" s="13" t="s">
        <v>81</v>
      </c>
      <c r="AW186" s="13" t="s">
        <v>30</v>
      </c>
      <c r="AX186" s="13" t="s">
        <v>73</v>
      </c>
      <c r="AY186" s="261" t="s">
        <v>128</v>
      </c>
    </row>
    <row r="187" s="13" customFormat="1">
      <c r="A187" s="13"/>
      <c r="B187" s="251"/>
      <c r="C187" s="252"/>
      <c r="D187" s="253" t="s">
        <v>136</v>
      </c>
      <c r="E187" s="254" t="s">
        <v>1</v>
      </c>
      <c r="F187" s="255" t="s">
        <v>155</v>
      </c>
      <c r="G187" s="252"/>
      <c r="H187" s="254" t="s">
        <v>1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1" t="s">
        <v>136</v>
      </c>
      <c r="AU187" s="261" t="s">
        <v>83</v>
      </c>
      <c r="AV187" s="13" t="s">
        <v>81</v>
      </c>
      <c r="AW187" s="13" t="s">
        <v>30</v>
      </c>
      <c r="AX187" s="13" t="s">
        <v>73</v>
      </c>
      <c r="AY187" s="261" t="s">
        <v>128</v>
      </c>
    </row>
    <row r="188" s="14" customFormat="1">
      <c r="A188" s="14"/>
      <c r="B188" s="262"/>
      <c r="C188" s="263"/>
      <c r="D188" s="253" t="s">
        <v>136</v>
      </c>
      <c r="E188" s="264" t="s">
        <v>1</v>
      </c>
      <c r="F188" s="265" t="s">
        <v>910</v>
      </c>
      <c r="G188" s="263"/>
      <c r="H188" s="266">
        <v>26.716000000000001</v>
      </c>
      <c r="I188" s="267"/>
      <c r="J188" s="263"/>
      <c r="K188" s="263"/>
      <c r="L188" s="268"/>
      <c r="M188" s="269"/>
      <c r="N188" s="270"/>
      <c r="O188" s="270"/>
      <c r="P188" s="270"/>
      <c r="Q188" s="270"/>
      <c r="R188" s="270"/>
      <c r="S188" s="270"/>
      <c r="T188" s="27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2" t="s">
        <v>136</v>
      </c>
      <c r="AU188" s="272" t="s">
        <v>83</v>
      </c>
      <c r="AV188" s="14" t="s">
        <v>83</v>
      </c>
      <c r="AW188" s="14" t="s">
        <v>30</v>
      </c>
      <c r="AX188" s="14" t="s">
        <v>73</v>
      </c>
      <c r="AY188" s="272" t="s">
        <v>128</v>
      </c>
    </row>
    <row r="189" s="14" customFormat="1">
      <c r="A189" s="14"/>
      <c r="B189" s="262"/>
      <c r="C189" s="263"/>
      <c r="D189" s="253" t="s">
        <v>136</v>
      </c>
      <c r="E189" s="264" t="s">
        <v>1</v>
      </c>
      <c r="F189" s="265" t="s">
        <v>911</v>
      </c>
      <c r="G189" s="263"/>
      <c r="H189" s="266">
        <v>83.903999999999996</v>
      </c>
      <c r="I189" s="267"/>
      <c r="J189" s="263"/>
      <c r="K189" s="263"/>
      <c r="L189" s="268"/>
      <c r="M189" s="269"/>
      <c r="N189" s="270"/>
      <c r="O189" s="270"/>
      <c r="P189" s="270"/>
      <c r="Q189" s="270"/>
      <c r="R189" s="270"/>
      <c r="S189" s="270"/>
      <c r="T189" s="27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2" t="s">
        <v>136</v>
      </c>
      <c r="AU189" s="272" t="s">
        <v>83</v>
      </c>
      <c r="AV189" s="14" t="s">
        <v>83</v>
      </c>
      <c r="AW189" s="14" t="s">
        <v>30</v>
      </c>
      <c r="AX189" s="14" t="s">
        <v>73</v>
      </c>
      <c r="AY189" s="272" t="s">
        <v>128</v>
      </c>
    </row>
    <row r="190" s="14" customFormat="1">
      <c r="A190" s="14"/>
      <c r="B190" s="262"/>
      <c r="C190" s="263"/>
      <c r="D190" s="253" t="s">
        <v>136</v>
      </c>
      <c r="E190" s="264" t="s">
        <v>1</v>
      </c>
      <c r="F190" s="265" t="s">
        <v>912</v>
      </c>
      <c r="G190" s="263"/>
      <c r="H190" s="266">
        <v>26.422000000000001</v>
      </c>
      <c r="I190" s="267"/>
      <c r="J190" s="263"/>
      <c r="K190" s="263"/>
      <c r="L190" s="268"/>
      <c r="M190" s="269"/>
      <c r="N190" s="270"/>
      <c r="O190" s="270"/>
      <c r="P190" s="270"/>
      <c r="Q190" s="270"/>
      <c r="R190" s="270"/>
      <c r="S190" s="270"/>
      <c r="T190" s="27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2" t="s">
        <v>136</v>
      </c>
      <c r="AU190" s="272" t="s">
        <v>83</v>
      </c>
      <c r="AV190" s="14" t="s">
        <v>83</v>
      </c>
      <c r="AW190" s="14" t="s">
        <v>30</v>
      </c>
      <c r="AX190" s="14" t="s">
        <v>73</v>
      </c>
      <c r="AY190" s="272" t="s">
        <v>128</v>
      </c>
    </row>
    <row r="191" s="13" customFormat="1">
      <c r="A191" s="13"/>
      <c r="B191" s="251"/>
      <c r="C191" s="252"/>
      <c r="D191" s="253" t="s">
        <v>136</v>
      </c>
      <c r="E191" s="254" t="s">
        <v>1</v>
      </c>
      <c r="F191" s="255" t="s">
        <v>901</v>
      </c>
      <c r="G191" s="252"/>
      <c r="H191" s="254" t="s">
        <v>1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1" t="s">
        <v>136</v>
      </c>
      <c r="AU191" s="261" t="s">
        <v>83</v>
      </c>
      <c r="AV191" s="13" t="s">
        <v>81</v>
      </c>
      <c r="AW191" s="13" t="s">
        <v>30</v>
      </c>
      <c r="AX191" s="13" t="s">
        <v>73</v>
      </c>
      <c r="AY191" s="261" t="s">
        <v>128</v>
      </c>
    </row>
    <row r="192" s="14" customFormat="1">
      <c r="A192" s="14"/>
      <c r="B192" s="262"/>
      <c r="C192" s="263"/>
      <c r="D192" s="253" t="s">
        <v>136</v>
      </c>
      <c r="E192" s="264" t="s">
        <v>1</v>
      </c>
      <c r="F192" s="265" t="s">
        <v>913</v>
      </c>
      <c r="G192" s="263"/>
      <c r="H192" s="266">
        <v>9.2159999999999993</v>
      </c>
      <c r="I192" s="267"/>
      <c r="J192" s="263"/>
      <c r="K192" s="263"/>
      <c r="L192" s="268"/>
      <c r="M192" s="269"/>
      <c r="N192" s="270"/>
      <c r="O192" s="270"/>
      <c r="P192" s="270"/>
      <c r="Q192" s="270"/>
      <c r="R192" s="270"/>
      <c r="S192" s="270"/>
      <c r="T192" s="27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2" t="s">
        <v>136</v>
      </c>
      <c r="AU192" s="272" t="s">
        <v>83</v>
      </c>
      <c r="AV192" s="14" t="s">
        <v>83</v>
      </c>
      <c r="AW192" s="14" t="s">
        <v>30</v>
      </c>
      <c r="AX192" s="14" t="s">
        <v>73</v>
      </c>
      <c r="AY192" s="272" t="s">
        <v>128</v>
      </c>
    </row>
    <row r="193" s="16" customFormat="1">
      <c r="A193" s="16"/>
      <c r="B193" s="284"/>
      <c r="C193" s="285"/>
      <c r="D193" s="253" t="s">
        <v>136</v>
      </c>
      <c r="E193" s="286" t="s">
        <v>1</v>
      </c>
      <c r="F193" s="287" t="s">
        <v>215</v>
      </c>
      <c r="G193" s="285"/>
      <c r="H193" s="288">
        <v>146.25800000000001</v>
      </c>
      <c r="I193" s="289"/>
      <c r="J193" s="285"/>
      <c r="K193" s="285"/>
      <c r="L193" s="290"/>
      <c r="M193" s="291"/>
      <c r="N193" s="292"/>
      <c r="O193" s="292"/>
      <c r="P193" s="292"/>
      <c r="Q193" s="292"/>
      <c r="R193" s="292"/>
      <c r="S193" s="292"/>
      <c r="T193" s="293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94" t="s">
        <v>136</v>
      </c>
      <c r="AU193" s="294" t="s">
        <v>83</v>
      </c>
      <c r="AV193" s="16" t="s">
        <v>143</v>
      </c>
      <c r="AW193" s="16" t="s">
        <v>30</v>
      </c>
      <c r="AX193" s="16" t="s">
        <v>73</v>
      </c>
      <c r="AY193" s="294" t="s">
        <v>128</v>
      </c>
    </row>
    <row r="194" s="13" customFormat="1">
      <c r="A194" s="13"/>
      <c r="B194" s="251"/>
      <c r="C194" s="252"/>
      <c r="D194" s="253" t="s">
        <v>136</v>
      </c>
      <c r="E194" s="254" t="s">
        <v>1</v>
      </c>
      <c r="F194" s="255" t="s">
        <v>891</v>
      </c>
      <c r="G194" s="252"/>
      <c r="H194" s="254" t="s">
        <v>1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1" t="s">
        <v>136</v>
      </c>
      <c r="AU194" s="261" t="s">
        <v>83</v>
      </c>
      <c r="AV194" s="13" t="s">
        <v>81</v>
      </c>
      <c r="AW194" s="13" t="s">
        <v>30</v>
      </c>
      <c r="AX194" s="13" t="s">
        <v>73</v>
      </c>
      <c r="AY194" s="261" t="s">
        <v>128</v>
      </c>
    </row>
    <row r="195" s="13" customFormat="1">
      <c r="A195" s="13"/>
      <c r="B195" s="251"/>
      <c r="C195" s="252"/>
      <c r="D195" s="253" t="s">
        <v>136</v>
      </c>
      <c r="E195" s="254" t="s">
        <v>1</v>
      </c>
      <c r="F195" s="255" t="s">
        <v>155</v>
      </c>
      <c r="G195" s="252"/>
      <c r="H195" s="254" t="s">
        <v>1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136</v>
      </c>
      <c r="AU195" s="261" t="s">
        <v>83</v>
      </c>
      <c r="AV195" s="13" t="s">
        <v>81</v>
      </c>
      <c r="AW195" s="13" t="s">
        <v>30</v>
      </c>
      <c r="AX195" s="13" t="s">
        <v>73</v>
      </c>
      <c r="AY195" s="261" t="s">
        <v>128</v>
      </c>
    </row>
    <row r="196" s="14" customFormat="1">
      <c r="A196" s="14"/>
      <c r="B196" s="262"/>
      <c r="C196" s="263"/>
      <c r="D196" s="253" t="s">
        <v>136</v>
      </c>
      <c r="E196" s="264" t="s">
        <v>1</v>
      </c>
      <c r="F196" s="265" t="s">
        <v>914</v>
      </c>
      <c r="G196" s="263"/>
      <c r="H196" s="266">
        <v>112.2</v>
      </c>
      <c r="I196" s="267"/>
      <c r="J196" s="263"/>
      <c r="K196" s="263"/>
      <c r="L196" s="268"/>
      <c r="M196" s="269"/>
      <c r="N196" s="270"/>
      <c r="O196" s="270"/>
      <c r="P196" s="270"/>
      <c r="Q196" s="270"/>
      <c r="R196" s="270"/>
      <c r="S196" s="270"/>
      <c r="T196" s="27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2" t="s">
        <v>136</v>
      </c>
      <c r="AU196" s="272" t="s">
        <v>83</v>
      </c>
      <c r="AV196" s="14" t="s">
        <v>83</v>
      </c>
      <c r="AW196" s="14" t="s">
        <v>30</v>
      </c>
      <c r="AX196" s="14" t="s">
        <v>73</v>
      </c>
      <c r="AY196" s="272" t="s">
        <v>128</v>
      </c>
    </row>
    <row r="197" s="14" customFormat="1">
      <c r="A197" s="14"/>
      <c r="B197" s="262"/>
      <c r="C197" s="263"/>
      <c r="D197" s="253" t="s">
        <v>136</v>
      </c>
      <c r="E197" s="264" t="s">
        <v>1</v>
      </c>
      <c r="F197" s="265" t="s">
        <v>915</v>
      </c>
      <c r="G197" s="263"/>
      <c r="H197" s="266">
        <v>9.5619999999999994</v>
      </c>
      <c r="I197" s="267"/>
      <c r="J197" s="263"/>
      <c r="K197" s="263"/>
      <c r="L197" s="268"/>
      <c r="M197" s="269"/>
      <c r="N197" s="270"/>
      <c r="O197" s="270"/>
      <c r="P197" s="270"/>
      <c r="Q197" s="270"/>
      <c r="R197" s="270"/>
      <c r="S197" s="270"/>
      <c r="T197" s="27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2" t="s">
        <v>136</v>
      </c>
      <c r="AU197" s="272" t="s">
        <v>83</v>
      </c>
      <c r="AV197" s="14" t="s">
        <v>83</v>
      </c>
      <c r="AW197" s="14" t="s">
        <v>30</v>
      </c>
      <c r="AX197" s="14" t="s">
        <v>73</v>
      </c>
      <c r="AY197" s="272" t="s">
        <v>128</v>
      </c>
    </row>
    <row r="198" s="14" customFormat="1">
      <c r="A198" s="14"/>
      <c r="B198" s="262"/>
      <c r="C198" s="263"/>
      <c r="D198" s="253" t="s">
        <v>136</v>
      </c>
      <c r="E198" s="264" t="s">
        <v>1</v>
      </c>
      <c r="F198" s="265" t="s">
        <v>916</v>
      </c>
      <c r="G198" s="263"/>
      <c r="H198" s="266">
        <v>20.428999999999998</v>
      </c>
      <c r="I198" s="267"/>
      <c r="J198" s="263"/>
      <c r="K198" s="263"/>
      <c r="L198" s="268"/>
      <c r="M198" s="269"/>
      <c r="N198" s="270"/>
      <c r="O198" s="270"/>
      <c r="P198" s="270"/>
      <c r="Q198" s="270"/>
      <c r="R198" s="270"/>
      <c r="S198" s="270"/>
      <c r="T198" s="27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2" t="s">
        <v>136</v>
      </c>
      <c r="AU198" s="272" t="s">
        <v>83</v>
      </c>
      <c r="AV198" s="14" t="s">
        <v>83</v>
      </c>
      <c r="AW198" s="14" t="s">
        <v>30</v>
      </c>
      <c r="AX198" s="14" t="s">
        <v>73</v>
      </c>
      <c r="AY198" s="272" t="s">
        <v>128</v>
      </c>
    </row>
    <row r="199" s="14" customFormat="1">
      <c r="A199" s="14"/>
      <c r="B199" s="262"/>
      <c r="C199" s="263"/>
      <c r="D199" s="253" t="s">
        <v>136</v>
      </c>
      <c r="E199" s="264" t="s">
        <v>1</v>
      </c>
      <c r="F199" s="265" t="s">
        <v>917</v>
      </c>
      <c r="G199" s="263"/>
      <c r="H199" s="266">
        <v>11.465999999999999</v>
      </c>
      <c r="I199" s="267"/>
      <c r="J199" s="263"/>
      <c r="K199" s="263"/>
      <c r="L199" s="268"/>
      <c r="M199" s="269"/>
      <c r="N199" s="270"/>
      <c r="O199" s="270"/>
      <c r="P199" s="270"/>
      <c r="Q199" s="270"/>
      <c r="R199" s="270"/>
      <c r="S199" s="270"/>
      <c r="T199" s="27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2" t="s">
        <v>136</v>
      </c>
      <c r="AU199" s="272" t="s">
        <v>83</v>
      </c>
      <c r="AV199" s="14" t="s">
        <v>83</v>
      </c>
      <c r="AW199" s="14" t="s">
        <v>30</v>
      </c>
      <c r="AX199" s="14" t="s">
        <v>73</v>
      </c>
      <c r="AY199" s="272" t="s">
        <v>128</v>
      </c>
    </row>
    <row r="200" s="13" customFormat="1">
      <c r="A200" s="13"/>
      <c r="B200" s="251"/>
      <c r="C200" s="252"/>
      <c r="D200" s="253" t="s">
        <v>136</v>
      </c>
      <c r="E200" s="254" t="s">
        <v>1</v>
      </c>
      <c r="F200" s="255" t="s">
        <v>896</v>
      </c>
      <c r="G200" s="252"/>
      <c r="H200" s="254" t="s">
        <v>1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1" t="s">
        <v>136</v>
      </c>
      <c r="AU200" s="261" t="s">
        <v>83</v>
      </c>
      <c r="AV200" s="13" t="s">
        <v>81</v>
      </c>
      <c r="AW200" s="13" t="s">
        <v>30</v>
      </c>
      <c r="AX200" s="13" t="s">
        <v>73</v>
      </c>
      <c r="AY200" s="261" t="s">
        <v>128</v>
      </c>
    </row>
    <row r="201" s="14" customFormat="1">
      <c r="A201" s="14"/>
      <c r="B201" s="262"/>
      <c r="C201" s="263"/>
      <c r="D201" s="253" t="s">
        <v>136</v>
      </c>
      <c r="E201" s="264" t="s">
        <v>1</v>
      </c>
      <c r="F201" s="265" t="s">
        <v>918</v>
      </c>
      <c r="G201" s="263"/>
      <c r="H201" s="266">
        <v>6.8070000000000004</v>
      </c>
      <c r="I201" s="267"/>
      <c r="J201" s="263"/>
      <c r="K201" s="263"/>
      <c r="L201" s="268"/>
      <c r="M201" s="269"/>
      <c r="N201" s="270"/>
      <c r="O201" s="270"/>
      <c r="P201" s="270"/>
      <c r="Q201" s="270"/>
      <c r="R201" s="270"/>
      <c r="S201" s="270"/>
      <c r="T201" s="27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2" t="s">
        <v>136</v>
      </c>
      <c r="AU201" s="272" t="s">
        <v>83</v>
      </c>
      <c r="AV201" s="14" t="s">
        <v>83</v>
      </c>
      <c r="AW201" s="14" t="s">
        <v>30</v>
      </c>
      <c r="AX201" s="14" t="s">
        <v>73</v>
      </c>
      <c r="AY201" s="272" t="s">
        <v>128</v>
      </c>
    </row>
    <row r="202" s="14" customFormat="1">
      <c r="A202" s="14"/>
      <c r="B202" s="262"/>
      <c r="C202" s="263"/>
      <c r="D202" s="253" t="s">
        <v>136</v>
      </c>
      <c r="E202" s="264" t="s">
        <v>1</v>
      </c>
      <c r="F202" s="265" t="s">
        <v>919</v>
      </c>
      <c r="G202" s="263"/>
      <c r="H202" s="266">
        <v>14.087</v>
      </c>
      <c r="I202" s="267"/>
      <c r="J202" s="263"/>
      <c r="K202" s="263"/>
      <c r="L202" s="268"/>
      <c r="M202" s="269"/>
      <c r="N202" s="270"/>
      <c r="O202" s="270"/>
      <c r="P202" s="270"/>
      <c r="Q202" s="270"/>
      <c r="R202" s="270"/>
      <c r="S202" s="270"/>
      <c r="T202" s="27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2" t="s">
        <v>136</v>
      </c>
      <c r="AU202" s="272" t="s">
        <v>83</v>
      </c>
      <c r="AV202" s="14" t="s">
        <v>83</v>
      </c>
      <c r="AW202" s="14" t="s">
        <v>30</v>
      </c>
      <c r="AX202" s="14" t="s">
        <v>73</v>
      </c>
      <c r="AY202" s="272" t="s">
        <v>128</v>
      </c>
    </row>
    <row r="203" s="13" customFormat="1">
      <c r="A203" s="13"/>
      <c r="B203" s="251"/>
      <c r="C203" s="252"/>
      <c r="D203" s="253" t="s">
        <v>136</v>
      </c>
      <c r="E203" s="254" t="s">
        <v>1</v>
      </c>
      <c r="F203" s="255" t="s">
        <v>901</v>
      </c>
      <c r="G203" s="252"/>
      <c r="H203" s="254" t="s">
        <v>1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1" t="s">
        <v>136</v>
      </c>
      <c r="AU203" s="261" t="s">
        <v>83</v>
      </c>
      <c r="AV203" s="13" t="s">
        <v>81</v>
      </c>
      <c r="AW203" s="13" t="s">
        <v>30</v>
      </c>
      <c r="AX203" s="13" t="s">
        <v>73</v>
      </c>
      <c r="AY203" s="261" t="s">
        <v>128</v>
      </c>
    </row>
    <row r="204" s="14" customFormat="1">
      <c r="A204" s="14"/>
      <c r="B204" s="262"/>
      <c r="C204" s="263"/>
      <c r="D204" s="253" t="s">
        <v>136</v>
      </c>
      <c r="E204" s="264" t="s">
        <v>1</v>
      </c>
      <c r="F204" s="265" t="s">
        <v>920</v>
      </c>
      <c r="G204" s="263"/>
      <c r="H204" s="266">
        <v>13.536</v>
      </c>
      <c r="I204" s="267"/>
      <c r="J204" s="263"/>
      <c r="K204" s="263"/>
      <c r="L204" s="268"/>
      <c r="M204" s="269"/>
      <c r="N204" s="270"/>
      <c r="O204" s="270"/>
      <c r="P204" s="270"/>
      <c r="Q204" s="270"/>
      <c r="R204" s="270"/>
      <c r="S204" s="270"/>
      <c r="T204" s="27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2" t="s">
        <v>136</v>
      </c>
      <c r="AU204" s="272" t="s">
        <v>83</v>
      </c>
      <c r="AV204" s="14" t="s">
        <v>83</v>
      </c>
      <c r="AW204" s="14" t="s">
        <v>30</v>
      </c>
      <c r="AX204" s="14" t="s">
        <v>73</v>
      </c>
      <c r="AY204" s="272" t="s">
        <v>128</v>
      </c>
    </row>
    <row r="205" s="13" customFormat="1">
      <c r="A205" s="13"/>
      <c r="B205" s="251"/>
      <c r="C205" s="252"/>
      <c r="D205" s="253" t="s">
        <v>136</v>
      </c>
      <c r="E205" s="254" t="s">
        <v>1</v>
      </c>
      <c r="F205" s="255" t="s">
        <v>904</v>
      </c>
      <c r="G205" s="252"/>
      <c r="H205" s="254" t="s">
        <v>1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1" t="s">
        <v>136</v>
      </c>
      <c r="AU205" s="261" t="s">
        <v>83</v>
      </c>
      <c r="AV205" s="13" t="s">
        <v>81</v>
      </c>
      <c r="AW205" s="13" t="s">
        <v>30</v>
      </c>
      <c r="AX205" s="13" t="s">
        <v>73</v>
      </c>
      <c r="AY205" s="261" t="s">
        <v>128</v>
      </c>
    </row>
    <row r="206" s="14" customFormat="1">
      <c r="A206" s="14"/>
      <c r="B206" s="262"/>
      <c r="C206" s="263"/>
      <c r="D206" s="253" t="s">
        <v>136</v>
      </c>
      <c r="E206" s="264" t="s">
        <v>1</v>
      </c>
      <c r="F206" s="265" t="s">
        <v>921</v>
      </c>
      <c r="G206" s="263"/>
      <c r="H206" s="266">
        <v>8.5540000000000003</v>
      </c>
      <c r="I206" s="267"/>
      <c r="J206" s="263"/>
      <c r="K206" s="263"/>
      <c r="L206" s="268"/>
      <c r="M206" s="269"/>
      <c r="N206" s="270"/>
      <c r="O206" s="270"/>
      <c r="P206" s="270"/>
      <c r="Q206" s="270"/>
      <c r="R206" s="270"/>
      <c r="S206" s="270"/>
      <c r="T206" s="27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2" t="s">
        <v>136</v>
      </c>
      <c r="AU206" s="272" t="s">
        <v>83</v>
      </c>
      <c r="AV206" s="14" t="s">
        <v>83</v>
      </c>
      <c r="AW206" s="14" t="s">
        <v>30</v>
      </c>
      <c r="AX206" s="14" t="s">
        <v>73</v>
      </c>
      <c r="AY206" s="272" t="s">
        <v>128</v>
      </c>
    </row>
    <row r="207" s="16" customFormat="1">
      <c r="A207" s="16"/>
      <c r="B207" s="284"/>
      <c r="C207" s="285"/>
      <c r="D207" s="253" t="s">
        <v>136</v>
      </c>
      <c r="E207" s="286" t="s">
        <v>1</v>
      </c>
      <c r="F207" s="287" t="s">
        <v>215</v>
      </c>
      <c r="G207" s="285"/>
      <c r="H207" s="288">
        <v>196.64099999999999</v>
      </c>
      <c r="I207" s="289"/>
      <c r="J207" s="285"/>
      <c r="K207" s="285"/>
      <c r="L207" s="290"/>
      <c r="M207" s="291"/>
      <c r="N207" s="292"/>
      <c r="O207" s="292"/>
      <c r="P207" s="292"/>
      <c r="Q207" s="292"/>
      <c r="R207" s="292"/>
      <c r="S207" s="292"/>
      <c r="T207" s="293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94" t="s">
        <v>136</v>
      </c>
      <c r="AU207" s="294" t="s">
        <v>83</v>
      </c>
      <c r="AV207" s="16" t="s">
        <v>143</v>
      </c>
      <c r="AW207" s="16" t="s">
        <v>30</v>
      </c>
      <c r="AX207" s="16" t="s">
        <v>73</v>
      </c>
      <c r="AY207" s="294" t="s">
        <v>128</v>
      </c>
    </row>
    <row r="208" s="15" customFormat="1">
      <c r="A208" s="15"/>
      <c r="B208" s="273"/>
      <c r="C208" s="274"/>
      <c r="D208" s="253" t="s">
        <v>136</v>
      </c>
      <c r="E208" s="275" t="s">
        <v>1</v>
      </c>
      <c r="F208" s="276" t="s">
        <v>176</v>
      </c>
      <c r="G208" s="274"/>
      <c r="H208" s="277">
        <v>342.899</v>
      </c>
      <c r="I208" s="278"/>
      <c r="J208" s="274"/>
      <c r="K208" s="274"/>
      <c r="L208" s="279"/>
      <c r="M208" s="280"/>
      <c r="N208" s="281"/>
      <c r="O208" s="281"/>
      <c r="P208" s="281"/>
      <c r="Q208" s="281"/>
      <c r="R208" s="281"/>
      <c r="S208" s="281"/>
      <c r="T208" s="282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83" t="s">
        <v>136</v>
      </c>
      <c r="AU208" s="283" t="s">
        <v>83</v>
      </c>
      <c r="AV208" s="15" t="s">
        <v>134</v>
      </c>
      <c r="AW208" s="15" t="s">
        <v>30</v>
      </c>
      <c r="AX208" s="15" t="s">
        <v>81</v>
      </c>
      <c r="AY208" s="283" t="s">
        <v>128</v>
      </c>
    </row>
    <row r="209" s="2" customFormat="1" ht="16.5" customHeight="1">
      <c r="A209" s="39"/>
      <c r="B209" s="40"/>
      <c r="C209" s="237" t="s">
        <v>184</v>
      </c>
      <c r="D209" s="237" t="s">
        <v>130</v>
      </c>
      <c r="E209" s="238" t="s">
        <v>178</v>
      </c>
      <c r="F209" s="239" t="s">
        <v>179</v>
      </c>
      <c r="G209" s="240" t="s">
        <v>151</v>
      </c>
      <c r="H209" s="241">
        <v>332.18599999999998</v>
      </c>
      <c r="I209" s="242"/>
      <c r="J209" s="243">
        <f>ROUND(I209*H209,2)</f>
        <v>0</v>
      </c>
      <c r="K209" s="244"/>
      <c r="L209" s="45"/>
      <c r="M209" s="245" t="s">
        <v>1</v>
      </c>
      <c r="N209" s="246" t="s">
        <v>38</v>
      </c>
      <c r="O209" s="92"/>
      <c r="P209" s="247">
        <f>O209*H209</f>
        <v>0</v>
      </c>
      <c r="Q209" s="247">
        <v>0.00058</v>
      </c>
      <c r="R209" s="247">
        <f>Q209*H209</f>
        <v>0.19266787999999999</v>
      </c>
      <c r="S209" s="247">
        <v>0</v>
      </c>
      <c r="T209" s="24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9" t="s">
        <v>134</v>
      </c>
      <c r="AT209" s="249" t="s">
        <v>130</v>
      </c>
      <c r="AU209" s="249" t="s">
        <v>83</v>
      </c>
      <c r="AY209" s="18" t="s">
        <v>128</v>
      </c>
      <c r="BE209" s="250">
        <f>IF(N209="základní",J209,0)</f>
        <v>0</v>
      </c>
      <c r="BF209" s="250">
        <f>IF(N209="snížená",J209,0)</f>
        <v>0</v>
      </c>
      <c r="BG209" s="250">
        <f>IF(N209="zákl. přenesená",J209,0)</f>
        <v>0</v>
      </c>
      <c r="BH209" s="250">
        <f>IF(N209="sníž. přenesená",J209,0)</f>
        <v>0</v>
      </c>
      <c r="BI209" s="250">
        <f>IF(N209="nulová",J209,0)</f>
        <v>0</v>
      </c>
      <c r="BJ209" s="18" t="s">
        <v>81</v>
      </c>
      <c r="BK209" s="250">
        <f>ROUND(I209*H209,2)</f>
        <v>0</v>
      </c>
      <c r="BL209" s="18" t="s">
        <v>134</v>
      </c>
      <c r="BM209" s="249" t="s">
        <v>922</v>
      </c>
    </row>
    <row r="210" s="13" customFormat="1">
      <c r="A210" s="13"/>
      <c r="B210" s="251"/>
      <c r="C210" s="252"/>
      <c r="D210" s="253" t="s">
        <v>136</v>
      </c>
      <c r="E210" s="254" t="s">
        <v>1</v>
      </c>
      <c r="F210" s="255" t="s">
        <v>891</v>
      </c>
      <c r="G210" s="252"/>
      <c r="H210" s="254" t="s">
        <v>1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1" t="s">
        <v>136</v>
      </c>
      <c r="AU210" s="261" t="s">
        <v>83</v>
      </c>
      <c r="AV210" s="13" t="s">
        <v>81</v>
      </c>
      <c r="AW210" s="13" t="s">
        <v>30</v>
      </c>
      <c r="AX210" s="13" t="s">
        <v>73</v>
      </c>
      <c r="AY210" s="261" t="s">
        <v>128</v>
      </c>
    </row>
    <row r="211" s="13" customFormat="1">
      <c r="A211" s="13"/>
      <c r="B211" s="251"/>
      <c r="C211" s="252"/>
      <c r="D211" s="253" t="s">
        <v>136</v>
      </c>
      <c r="E211" s="254" t="s">
        <v>1</v>
      </c>
      <c r="F211" s="255" t="s">
        <v>155</v>
      </c>
      <c r="G211" s="252"/>
      <c r="H211" s="254" t="s">
        <v>1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1" t="s">
        <v>136</v>
      </c>
      <c r="AU211" s="261" t="s">
        <v>83</v>
      </c>
      <c r="AV211" s="13" t="s">
        <v>81</v>
      </c>
      <c r="AW211" s="13" t="s">
        <v>30</v>
      </c>
      <c r="AX211" s="13" t="s">
        <v>73</v>
      </c>
      <c r="AY211" s="261" t="s">
        <v>128</v>
      </c>
    </row>
    <row r="212" s="14" customFormat="1">
      <c r="A212" s="14"/>
      <c r="B212" s="262"/>
      <c r="C212" s="263"/>
      <c r="D212" s="253" t="s">
        <v>136</v>
      </c>
      <c r="E212" s="264" t="s">
        <v>1</v>
      </c>
      <c r="F212" s="265" t="s">
        <v>923</v>
      </c>
      <c r="G212" s="263"/>
      <c r="H212" s="266">
        <v>207</v>
      </c>
      <c r="I212" s="267"/>
      <c r="J212" s="263"/>
      <c r="K212" s="263"/>
      <c r="L212" s="268"/>
      <c r="M212" s="269"/>
      <c r="N212" s="270"/>
      <c r="O212" s="270"/>
      <c r="P212" s="270"/>
      <c r="Q212" s="270"/>
      <c r="R212" s="270"/>
      <c r="S212" s="270"/>
      <c r="T212" s="27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2" t="s">
        <v>136</v>
      </c>
      <c r="AU212" s="272" t="s">
        <v>83</v>
      </c>
      <c r="AV212" s="14" t="s">
        <v>83</v>
      </c>
      <c r="AW212" s="14" t="s">
        <v>30</v>
      </c>
      <c r="AX212" s="14" t="s">
        <v>73</v>
      </c>
      <c r="AY212" s="272" t="s">
        <v>128</v>
      </c>
    </row>
    <row r="213" s="14" customFormat="1">
      <c r="A213" s="14"/>
      <c r="B213" s="262"/>
      <c r="C213" s="263"/>
      <c r="D213" s="253" t="s">
        <v>136</v>
      </c>
      <c r="E213" s="264" t="s">
        <v>1</v>
      </c>
      <c r="F213" s="265" t="s">
        <v>924</v>
      </c>
      <c r="G213" s="263"/>
      <c r="H213" s="266">
        <v>17.856000000000002</v>
      </c>
      <c r="I213" s="267"/>
      <c r="J213" s="263"/>
      <c r="K213" s="263"/>
      <c r="L213" s="268"/>
      <c r="M213" s="269"/>
      <c r="N213" s="270"/>
      <c r="O213" s="270"/>
      <c r="P213" s="270"/>
      <c r="Q213" s="270"/>
      <c r="R213" s="270"/>
      <c r="S213" s="270"/>
      <c r="T213" s="27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2" t="s">
        <v>136</v>
      </c>
      <c r="AU213" s="272" t="s">
        <v>83</v>
      </c>
      <c r="AV213" s="14" t="s">
        <v>83</v>
      </c>
      <c r="AW213" s="14" t="s">
        <v>30</v>
      </c>
      <c r="AX213" s="14" t="s">
        <v>73</v>
      </c>
      <c r="AY213" s="272" t="s">
        <v>128</v>
      </c>
    </row>
    <row r="214" s="14" customFormat="1">
      <c r="A214" s="14"/>
      <c r="B214" s="262"/>
      <c r="C214" s="263"/>
      <c r="D214" s="253" t="s">
        <v>136</v>
      </c>
      <c r="E214" s="264" t="s">
        <v>1</v>
      </c>
      <c r="F214" s="265" t="s">
        <v>925</v>
      </c>
      <c r="G214" s="263"/>
      <c r="H214" s="266">
        <v>36.607999999999997</v>
      </c>
      <c r="I214" s="267"/>
      <c r="J214" s="263"/>
      <c r="K214" s="263"/>
      <c r="L214" s="268"/>
      <c r="M214" s="269"/>
      <c r="N214" s="270"/>
      <c r="O214" s="270"/>
      <c r="P214" s="270"/>
      <c r="Q214" s="270"/>
      <c r="R214" s="270"/>
      <c r="S214" s="270"/>
      <c r="T214" s="27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2" t="s">
        <v>136</v>
      </c>
      <c r="AU214" s="272" t="s">
        <v>83</v>
      </c>
      <c r="AV214" s="14" t="s">
        <v>83</v>
      </c>
      <c r="AW214" s="14" t="s">
        <v>30</v>
      </c>
      <c r="AX214" s="14" t="s">
        <v>73</v>
      </c>
      <c r="AY214" s="272" t="s">
        <v>128</v>
      </c>
    </row>
    <row r="215" s="14" customFormat="1">
      <c r="A215" s="14"/>
      <c r="B215" s="262"/>
      <c r="C215" s="263"/>
      <c r="D215" s="253" t="s">
        <v>136</v>
      </c>
      <c r="E215" s="264" t="s">
        <v>1</v>
      </c>
      <c r="F215" s="265" t="s">
        <v>926</v>
      </c>
      <c r="G215" s="263"/>
      <c r="H215" s="266">
        <v>20.670000000000002</v>
      </c>
      <c r="I215" s="267"/>
      <c r="J215" s="263"/>
      <c r="K215" s="263"/>
      <c r="L215" s="268"/>
      <c r="M215" s="269"/>
      <c r="N215" s="270"/>
      <c r="O215" s="270"/>
      <c r="P215" s="270"/>
      <c r="Q215" s="270"/>
      <c r="R215" s="270"/>
      <c r="S215" s="270"/>
      <c r="T215" s="27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2" t="s">
        <v>136</v>
      </c>
      <c r="AU215" s="272" t="s">
        <v>83</v>
      </c>
      <c r="AV215" s="14" t="s">
        <v>83</v>
      </c>
      <c r="AW215" s="14" t="s">
        <v>30</v>
      </c>
      <c r="AX215" s="14" t="s">
        <v>73</v>
      </c>
      <c r="AY215" s="272" t="s">
        <v>128</v>
      </c>
    </row>
    <row r="216" s="13" customFormat="1">
      <c r="A216" s="13"/>
      <c r="B216" s="251"/>
      <c r="C216" s="252"/>
      <c r="D216" s="253" t="s">
        <v>136</v>
      </c>
      <c r="E216" s="254" t="s">
        <v>1</v>
      </c>
      <c r="F216" s="255" t="s">
        <v>896</v>
      </c>
      <c r="G216" s="252"/>
      <c r="H216" s="254" t="s">
        <v>1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1" t="s">
        <v>136</v>
      </c>
      <c r="AU216" s="261" t="s">
        <v>83</v>
      </c>
      <c r="AV216" s="13" t="s">
        <v>81</v>
      </c>
      <c r="AW216" s="13" t="s">
        <v>30</v>
      </c>
      <c r="AX216" s="13" t="s">
        <v>73</v>
      </c>
      <c r="AY216" s="261" t="s">
        <v>128</v>
      </c>
    </row>
    <row r="217" s="14" customFormat="1">
      <c r="A217" s="14"/>
      <c r="B217" s="262"/>
      <c r="C217" s="263"/>
      <c r="D217" s="253" t="s">
        <v>136</v>
      </c>
      <c r="E217" s="264" t="s">
        <v>1</v>
      </c>
      <c r="F217" s="265" t="s">
        <v>927</v>
      </c>
      <c r="G217" s="263"/>
      <c r="H217" s="266">
        <v>5.7960000000000003</v>
      </c>
      <c r="I217" s="267"/>
      <c r="J217" s="263"/>
      <c r="K217" s="263"/>
      <c r="L217" s="268"/>
      <c r="M217" s="269"/>
      <c r="N217" s="270"/>
      <c r="O217" s="270"/>
      <c r="P217" s="270"/>
      <c r="Q217" s="270"/>
      <c r="R217" s="270"/>
      <c r="S217" s="270"/>
      <c r="T217" s="27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2" t="s">
        <v>136</v>
      </c>
      <c r="AU217" s="272" t="s">
        <v>83</v>
      </c>
      <c r="AV217" s="14" t="s">
        <v>83</v>
      </c>
      <c r="AW217" s="14" t="s">
        <v>30</v>
      </c>
      <c r="AX217" s="14" t="s">
        <v>73</v>
      </c>
      <c r="AY217" s="272" t="s">
        <v>128</v>
      </c>
    </row>
    <row r="218" s="14" customFormat="1">
      <c r="A218" s="14"/>
      <c r="B218" s="262"/>
      <c r="C218" s="263"/>
      <c r="D218" s="253" t="s">
        <v>136</v>
      </c>
      <c r="E218" s="264" t="s">
        <v>1</v>
      </c>
      <c r="F218" s="265" t="s">
        <v>928</v>
      </c>
      <c r="G218" s="263"/>
      <c r="H218" s="266">
        <v>11.396000000000001</v>
      </c>
      <c r="I218" s="267"/>
      <c r="J218" s="263"/>
      <c r="K218" s="263"/>
      <c r="L218" s="268"/>
      <c r="M218" s="269"/>
      <c r="N218" s="270"/>
      <c r="O218" s="270"/>
      <c r="P218" s="270"/>
      <c r="Q218" s="270"/>
      <c r="R218" s="270"/>
      <c r="S218" s="270"/>
      <c r="T218" s="27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2" t="s">
        <v>136</v>
      </c>
      <c r="AU218" s="272" t="s">
        <v>83</v>
      </c>
      <c r="AV218" s="14" t="s">
        <v>83</v>
      </c>
      <c r="AW218" s="14" t="s">
        <v>30</v>
      </c>
      <c r="AX218" s="14" t="s">
        <v>73</v>
      </c>
      <c r="AY218" s="272" t="s">
        <v>128</v>
      </c>
    </row>
    <row r="219" s="13" customFormat="1">
      <c r="A219" s="13"/>
      <c r="B219" s="251"/>
      <c r="C219" s="252"/>
      <c r="D219" s="253" t="s">
        <v>136</v>
      </c>
      <c r="E219" s="254" t="s">
        <v>1</v>
      </c>
      <c r="F219" s="255" t="s">
        <v>901</v>
      </c>
      <c r="G219" s="252"/>
      <c r="H219" s="254" t="s">
        <v>1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1" t="s">
        <v>136</v>
      </c>
      <c r="AU219" s="261" t="s">
        <v>83</v>
      </c>
      <c r="AV219" s="13" t="s">
        <v>81</v>
      </c>
      <c r="AW219" s="13" t="s">
        <v>30</v>
      </c>
      <c r="AX219" s="13" t="s">
        <v>73</v>
      </c>
      <c r="AY219" s="261" t="s">
        <v>128</v>
      </c>
    </row>
    <row r="220" s="14" customFormat="1">
      <c r="A220" s="14"/>
      <c r="B220" s="262"/>
      <c r="C220" s="263"/>
      <c r="D220" s="253" t="s">
        <v>136</v>
      </c>
      <c r="E220" s="264" t="s">
        <v>1</v>
      </c>
      <c r="F220" s="265" t="s">
        <v>929</v>
      </c>
      <c r="G220" s="263"/>
      <c r="H220" s="266">
        <v>25.440000000000001</v>
      </c>
      <c r="I220" s="267"/>
      <c r="J220" s="263"/>
      <c r="K220" s="263"/>
      <c r="L220" s="268"/>
      <c r="M220" s="269"/>
      <c r="N220" s="270"/>
      <c r="O220" s="270"/>
      <c r="P220" s="270"/>
      <c r="Q220" s="270"/>
      <c r="R220" s="270"/>
      <c r="S220" s="270"/>
      <c r="T220" s="27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2" t="s">
        <v>136</v>
      </c>
      <c r="AU220" s="272" t="s">
        <v>83</v>
      </c>
      <c r="AV220" s="14" t="s">
        <v>83</v>
      </c>
      <c r="AW220" s="14" t="s">
        <v>30</v>
      </c>
      <c r="AX220" s="14" t="s">
        <v>73</v>
      </c>
      <c r="AY220" s="272" t="s">
        <v>128</v>
      </c>
    </row>
    <row r="221" s="13" customFormat="1">
      <c r="A221" s="13"/>
      <c r="B221" s="251"/>
      <c r="C221" s="252"/>
      <c r="D221" s="253" t="s">
        <v>136</v>
      </c>
      <c r="E221" s="254" t="s">
        <v>1</v>
      </c>
      <c r="F221" s="255" t="s">
        <v>904</v>
      </c>
      <c r="G221" s="252"/>
      <c r="H221" s="254" t="s">
        <v>1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1" t="s">
        <v>136</v>
      </c>
      <c r="AU221" s="261" t="s">
        <v>83</v>
      </c>
      <c r="AV221" s="13" t="s">
        <v>81</v>
      </c>
      <c r="AW221" s="13" t="s">
        <v>30</v>
      </c>
      <c r="AX221" s="13" t="s">
        <v>73</v>
      </c>
      <c r="AY221" s="261" t="s">
        <v>128</v>
      </c>
    </row>
    <row r="222" s="14" customFormat="1">
      <c r="A222" s="14"/>
      <c r="B222" s="262"/>
      <c r="C222" s="263"/>
      <c r="D222" s="253" t="s">
        <v>136</v>
      </c>
      <c r="E222" s="264" t="s">
        <v>1</v>
      </c>
      <c r="F222" s="265" t="s">
        <v>930</v>
      </c>
      <c r="G222" s="263"/>
      <c r="H222" s="266">
        <v>7.4199999999999999</v>
      </c>
      <c r="I222" s="267"/>
      <c r="J222" s="263"/>
      <c r="K222" s="263"/>
      <c r="L222" s="268"/>
      <c r="M222" s="269"/>
      <c r="N222" s="270"/>
      <c r="O222" s="270"/>
      <c r="P222" s="270"/>
      <c r="Q222" s="270"/>
      <c r="R222" s="270"/>
      <c r="S222" s="270"/>
      <c r="T222" s="27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2" t="s">
        <v>136</v>
      </c>
      <c r="AU222" s="272" t="s">
        <v>83</v>
      </c>
      <c r="AV222" s="14" t="s">
        <v>83</v>
      </c>
      <c r="AW222" s="14" t="s">
        <v>30</v>
      </c>
      <c r="AX222" s="14" t="s">
        <v>73</v>
      </c>
      <c r="AY222" s="272" t="s">
        <v>128</v>
      </c>
    </row>
    <row r="223" s="15" customFormat="1">
      <c r="A223" s="15"/>
      <c r="B223" s="273"/>
      <c r="C223" s="274"/>
      <c r="D223" s="253" t="s">
        <v>136</v>
      </c>
      <c r="E223" s="275" t="s">
        <v>1</v>
      </c>
      <c r="F223" s="276" t="s">
        <v>176</v>
      </c>
      <c r="G223" s="274"/>
      <c r="H223" s="277">
        <v>332.18600000000004</v>
      </c>
      <c r="I223" s="278"/>
      <c r="J223" s="274"/>
      <c r="K223" s="274"/>
      <c r="L223" s="279"/>
      <c r="M223" s="280"/>
      <c r="N223" s="281"/>
      <c r="O223" s="281"/>
      <c r="P223" s="281"/>
      <c r="Q223" s="281"/>
      <c r="R223" s="281"/>
      <c r="S223" s="281"/>
      <c r="T223" s="282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3" t="s">
        <v>136</v>
      </c>
      <c r="AU223" s="283" t="s">
        <v>83</v>
      </c>
      <c r="AV223" s="15" t="s">
        <v>134</v>
      </c>
      <c r="AW223" s="15" t="s">
        <v>30</v>
      </c>
      <c r="AX223" s="15" t="s">
        <v>81</v>
      </c>
      <c r="AY223" s="283" t="s">
        <v>128</v>
      </c>
    </row>
    <row r="224" s="2" customFormat="1" ht="16.5" customHeight="1">
      <c r="A224" s="39"/>
      <c r="B224" s="40"/>
      <c r="C224" s="237" t="s">
        <v>188</v>
      </c>
      <c r="D224" s="237" t="s">
        <v>130</v>
      </c>
      <c r="E224" s="238" t="s">
        <v>931</v>
      </c>
      <c r="F224" s="239" t="s">
        <v>932</v>
      </c>
      <c r="G224" s="240" t="s">
        <v>151</v>
      </c>
      <c r="H224" s="241">
        <v>276.16199999999998</v>
      </c>
      <c r="I224" s="242"/>
      <c r="J224" s="243">
        <f>ROUND(I224*H224,2)</f>
        <v>0</v>
      </c>
      <c r="K224" s="244"/>
      <c r="L224" s="45"/>
      <c r="M224" s="245" t="s">
        <v>1</v>
      </c>
      <c r="N224" s="246" t="s">
        <v>38</v>
      </c>
      <c r="O224" s="92"/>
      <c r="P224" s="247">
        <f>O224*H224</f>
        <v>0</v>
      </c>
      <c r="Q224" s="247">
        <v>0.00059000000000000003</v>
      </c>
      <c r="R224" s="247">
        <f>Q224*H224</f>
        <v>0.16293558</v>
      </c>
      <c r="S224" s="247">
        <v>0</v>
      </c>
      <c r="T224" s="24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9" t="s">
        <v>134</v>
      </c>
      <c r="AT224" s="249" t="s">
        <v>130</v>
      </c>
      <c r="AU224" s="249" t="s">
        <v>83</v>
      </c>
      <c r="AY224" s="18" t="s">
        <v>128</v>
      </c>
      <c r="BE224" s="250">
        <f>IF(N224="základní",J224,0)</f>
        <v>0</v>
      </c>
      <c r="BF224" s="250">
        <f>IF(N224="snížená",J224,0)</f>
        <v>0</v>
      </c>
      <c r="BG224" s="250">
        <f>IF(N224="zákl. přenesená",J224,0)</f>
        <v>0</v>
      </c>
      <c r="BH224" s="250">
        <f>IF(N224="sníž. přenesená",J224,0)</f>
        <v>0</v>
      </c>
      <c r="BI224" s="250">
        <f>IF(N224="nulová",J224,0)</f>
        <v>0</v>
      </c>
      <c r="BJ224" s="18" t="s">
        <v>81</v>
      </c>
      <c r="BK224" s="250">
        <f>ROUND(I224*H224,2)</f>
        <v>0</v>
      </c>
      <c r="BL224" s="18" t="s">
        <v>134</v>
      </c>
      <c r="BM224" s="249" t="s">
        <v>933</v>
      </c>
    </row>
    <row r="225" s="13" customFormat="1">
      <c r="A225" s="13"/>
      <c r="B225" s="251"/>
      <c r="C225" s="252"/>
      <c r="D225" s="253" t="s">
        <v>136</v>
      </c>
      <c r="E225" s="254" t="s">
        <v>1</v>
      </c>
      <c r="F225" s="255" t="s">
        <v>887</v>
      </c>
      <c r="G225" s="252"/>
      <c r="H225" s="254" t="s">
        <v>1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1" t="s">
        <v>136</v>
      </c>
      <c r="AU225" s="261" t="s">
        <v>83</v>
      </c>
      <c r="AV225" s="13" t="s">
        <v>81</v>
      </c>
      <c r="AW225" s="13" t="s">
        <v>30</v>
      </c>
      <c r="AX225" s="13" t="s">
        <v>73</v>
      </c>
      <c r="AY225" s="261" t="s">
        <v>128</v>
      </c>
    </row>
    <row r="226" s="13" customFormat="1">
      <c r="A226" s="13"/>
      <c r="B226" s="251"/>
      <c r="C226" s="252"/>
      <c r="D226" s="253" t="s">
        <v>136</v>
      </c>
      <c r="E226" s="254" t="s">
        <v>1</v>
      </c>
      <c r="F226" s="255" t="s">
        <v>155</v>
      </c>
      <c r="G226" s="252"/>
      <c r="H226" s="254" t="s">
        <v>1</v>
      </c>
      <c r="I226" s="256"/>
      <c r="J226" s="252"/>
      <c r="K226" s="252"/>
      <c r="L226" s="257"/>
      <c r="M226" s="258"/>
      <c r="N226" s="259"/>
      <c r="O226" s="259"/>
      <c r="P226" s="259"/>
      <c r="Q226" s="259"/>
      <c r="R226" s="259"/>
      <c r="S226" s="259"/>
      <c r="T226" s="26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1" t="s">
        <v>136</v>
      </c>
      <c r="AU226" s="261" t="s">
        <v>83</v>
      </c>
      <c r="AV226" s="13" t="s">
        <v>81</v>
      </c>
      <c r="AW226" s="13" t="s">
        <v>30</v>
      </c>
      <c r="AX226" s="13" t="s">
        <v>73</v>
      </c>
      <c r="AY226" s="261" t="s">
        <v>128</v>
      </c>
    </row>
    <row r="227" s="14" customFormat="1">
      <c r="A227" s="14"/>
      <c r="B227" s="262"/>
      <c r="C227" s="263"/>
      <c r="D227" s="253" t="s">
        <v>136</v>
      </c>
      <c r="E227" s="264" t="s">
        <v>1</v>
      </c>
      <c r="F227" s="265" t="s">
        <v>934</v>
      </c>
      <c r="G227" s="263"/>
      <c r="H227" s="266">
        <v>51.765999999999998</v>
      </c>
      <c r="I227" s="267"/>
      <c r="J227" s="263"/>
      <c r="K227" s="263"/>
      <c r="L227" s="268"/>
      <c r="M227" s="269"/>
      <c r="N227" s="270"/>
      <c r="O227" s="270"/>
      <c r="P227" s="270"/>
      <c r="Q227" s="270"/>
      <c r="R227" s="270"/>
      <c r="S227" s="270"/>
      <c r="T227" s="27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2" t="s">
        <v>136</v>
      </c>
      <c r="AU227" s="272" t="s">
        <v>83</v>
      </c>
      <c r="AV227" s="14" t="s">
        <v>83</v>
      </c>
      <c r="AW227" s="14" t="s">
        <v>30</v>
      </c>
      <c r="AX227" s="14" t="s">
        <v>73</v>
      </c>
      <c r="AY227" s="272" t="s">
        <v>128</v>
      </c>
    </row>
    <row r="228" s="14" customFormat="1">
      <c r="A228" s="14"/>
      <c r="B228" s="262"/>
      <c r="C228" s="263"/>
      <c r="D228" s="253" t="s">
        <v>136</v>
      </c>
      <c r="E228" s="264" t="s">
        <v>1</v>
      </c>
      <c r="F228" s="265" t="s">
        <v>935</v>
      </c>
      <c r="G228" s="263"/>
      <c r="H228" s="266">
        <v>158.24000000000001</v>
      </c>
      <c r="I228" s="267"/>
      <c r="J228" s="263"/>
      <c r="K228" s="263"/>
      <c r="L228" s="268"/>
      <c r="M228" s="269"/>
      <c r="N228" s="270"/>
      <c r="O228" s="270"/>
      <c r="P228" s="270"/>
      <c r="Q228" s="270"/>
      <c r="R228" s="270"/>
      <c r="S228" s="270"/>
      <c r="T228" s="27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2" t="s">
        <v>136</v>
      </c>
      <c r="AU228" s="272" t="s">
        <v>83</v>
      </c>
      <c r="AV228" s="14" t="s">
        <v>83</v>
      </c>
      <c r="AW228" s="14" t="s">
        <v>30</v>
      </c>
      <c r="AX228" s="14" t="s">
        <v>73</v>
      </c>
      <c r="AY228" s="272" t="s">
        <v>128</v>
      </c>
    </row>
    <row r="229" s="14" customFormat="1">
      <c r="A229" s="14"/>
      <c r="B229" s="262"/>
      <c r="C229" s="263"/>
      <c r="D229" s="253" t="s">
        <v>136</v>
      </c>
      <c r="E229" s="264" t="s">
        <v>1</v>
      </c>
      <c r="F229" s="265" t="s">
        <v>936</v>
      </c>
      <c r="G229" s="263"/>
      <c r="H229" s="266">
        <v>48.396000000000001</v>
      </c>
      <c r="I229" s="267"/>
      <c r="J229" s="263"/>
      <c r="K229" s="263"/>
      <c r="L229" s="268"/>
      <c r="M229" s="269"/>
      <c r="N229" s="270"/>
      <c r="O229" s="270"/>
      <c r="P229" s="270"/>
      <c r="Q229" s="270"/>
      <c r="R229" s="270"/>
      <c r="S229" s="270"/>
      <c r="T229" s="27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2" t="s">
        <v>136</v>
      </c>
      <c r="AU229" s="272" t="s">
        <v>83</v>
      </c>
      <c r="AV229" s="14" t="s">
        <v>83</v>
      </c>
      <c r="AW229" s="14" t="s">
        <v>30</v>
      </c>
      <c r="AX229" s="14" t="s">
        <v>73</v>
      </c>
      <c r="AY229" s="272" t="s">
        <v>128</v>
      </c>
    </row>
    <row r="230" s="13" customFormat="1">
      <c r="A230" s="13"/>
      <c r="B230" s="251"/>
      <c r="C230" s="252"/>
      <c r="D230" s="253" t="s">
        <v>136</v>
      </c>
      <c r="E230" s="254" t="s">
        <v>1</v>
      </c>
      <c r="F230" s="255" t="s">
        <v>901</v>
      </c>
      <c r="G230" s="252"/>
      <c r="H230" s="254" t="s">
        <v>1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1" t="s">
        <v>136</v>
      </c>
      <c r="AU230" s="261" t="s">
        <v>83</v>
      </c>
      <c r="AV230" s="13" t="s">
        <v>81</v>
      </c>
      <c r="AW230" s="13" t="s">
        <v>30</v>
      </c>
      <c r="AX230" s="13" t="s">
        <v>73</v>
      </c>
      <c r="AY230" s="261" t="s">
        <v>128</v>
      </c>
    </row>
    <row r="231" s="14" customFormat="1">
      <c r="A231" s="14"/>
      <c r="B231" s="262"/>
      <c r="C231" s="263"/>
      <c r="D231" s="253" t="s">
        <v>136</v>
      </c>
      <c r="E231" s="264" t="s">
        <v>1</v>
      </c>
      <c r="F231" s="265" t="s">
        <v>937</v>
      </c>
      <c r="G231" s="263"/>
      <c r="H231" s="266">
        <v>17.760000000000002</v>
      </c>
      <c r="I231" s="267"/>
      <c r="J231" s="263"/>
      <c r="K231" s="263"/>
      <c r="L231" s="268"/>
      <c r="M231" s="269"/>
      <c r="N231" s="270"/>
      <c r="O231" s="270"/>
      <c r="P231" s="270"/>
      <c r="Q231" s="270"/>
      <c r="R231" s="270"/>
      <c r="S231" s="270"/>
      <c r="T231" s="27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2" t="s">
        <v>136</v>
      </c>
      <c r="AU231" s="272" t="s">
        <v>83</v>
      </c>
      <c r="AV231" s="14" t="s">
        <v>83</v>
      </c>
      <c r="AW231" s="14" t="s">
        <v>30</v>
      </c>
      <c r="AX231" s="14" t="s">
        <v>73</v>
      </c>
      <c r="AY231" s="272" t="s">
        <v>128</v>
      </c>
    </row>
    <row r="232" s="15" customFormat="1">
      <c r="A232" s="15"/>
      <c r="B232" s="273"/>
      <c r="C232" s="274"/>
      <c r="D232" s="253" t="s">
        <v>136</v>
      </c>
      <c r="E232" s="275" t="s">
        <v>1</v>
      </c>
      <c r="F232" s="276" t="s">
        <v>176</v>
      </c>
      <c r="G232" s="274"/>
      <c r="H232" s="277">
        <v>276.16199999999998</v>
      </c>
      <c r="I232" s="278"/>
      <c r="J232" s="274"/>
      <c r="K232" s="274"/>
      <c r="L232" s="279"/>
      <c r="M232" s="280"/>
      <c r="N232" s="281"/>
      <c r="O232" s="281"/>
      <c r="P232" s="281"/>
      <c r="Q232" s="281"/>
      <c r="R232" s="281"/>
      <c r="S232" s="281"/>
      <c r="T232" s="282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83" t="s">
        <v>136</v>
      </c>
      <c r="AU232" s="283" t="s">
        <v>83</v>
      </c>
      <c r="AV232" s="15" t="s">
        <v>134</v>
      </c>
      <c r="AW232" s="15" t="s">
        <v>30</v>
      </c>
      <c r="AX232" s="15" t="s">
        <v>81</v>
      </c>
      <c r="AY232" s="283" t="s">
        <v>128</v>
      </c>
    </row>
    <row r="233" s="2" customFormat="1" ht="16.5" customHeight="1">
      <c r="A233" s="39"/>
      <c r="B233" s="40"/>
      <c r="C233" s="237" t="s">
        <v>196</v>
      </c>
      <c r="D233" s="237" t="s">
        <v>130</v>
      </c>
      <c r="E233" s="238" t="s">
        <v>185</v>
      </c>
      <c r="F233" s="239" t="s">
        <v>186</v>
      </c>
      <c r="G233" s="240" t="s">
        <v>151</v>
      </c>
      <c r="H233" s="241">
        <v>332.18599999999998</v>
      </c>
      <c r="I233" s="242"/>
      <c r="J233" s="243">
        <f>ROUND(I233*H233,2)</f>
        <v>0</v>
      </c>
      <c r="K233" s="244"/>
      <c r="L233" s="45"/>
      <c r="M233" s="245" t="s">
        <v>1</v>
      </c>
      <c r="N233" s="246" t="s">
        <v>38</v>
      </c>
      <c r="O233" s="92"/>
      <c r="P233" s="247">
        <f>O233*H233</f>
        <v>0</v>
      </c>
      <c r="Q233" s="247">
        <v>0</v>
      </c>
      <c r="R233" s="247">
        <f>Q233*H233</f>
        <v>0</v>
      </c>
      <c r="S233" s="247">
        <v>0</v>
      </c>
      <c r="T233" s="248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9" t="s">
        <v>134</v>
      </c>
      <c r="AT233" s="249" t="s">
        <v>130</v>
      </c>
      <c r="AU233" s="249" t="s">
        <v>83</v>
      </c>
      <c r="AY233" s="18" t="s">
        <v>128</v>
      </c>
      <c r="BE233" s="250">
        <f>IF(N233="základní",J233,0)</f>
        <v>0</v>
      </c>
      <c r="BF233" s="250">
        <f>IF(N233="snížená",J233,0)</f>
        <v>0</v>
      </c>
      <c r="BG233" s="250">
        <f>IF(N233="zákl. přenesená",J233,0)</f>
        <v>0</v>
      </c>
      <c r="BH233" s="250">
        <f>IF(N233="sníž. přenesená",J233,0)</f>
        <v>0</v>
      </c>
      <c r="BI233" s="250">
        <f>IF(N233="nulová",J233,0)</f>
        <v>0</v>
      </c>
      <c r="BJ233" s="18" t="s">
        <v>81</v>
      </c>
      <c r="BK233" s="250">
        <f>ROUND(I233*H233,2)</f>
        <v>0</v>
      </c>
      <c r="BL233" s="18" t="s">
        <v>134</v>
      </c>
      <c r="BM233" s="249" t="s">
        <v>938</v>
      </c>
    </row>
    <row r="234" s="2" customFormat="1" ht="16.5" customHeight="1">
      <c r="A234" s="39"/>
      <c r="B234" s="40"/>
      <c r="C234" s="237" t="s">
        <v>202</v>
      </c>
      <c r="D234" s="237" t="s">
        <v>130</v>
      </c>
      <c r="E234" s="238" t="s">
        <v>939</v>
      </c>
      <c r="F234" s="239" t="s">
        <v>940</v>
      </c>
      <c r="G234" s="240" t="s">
        <v>151</v>
      </c>
      <c r="H234" s="241">
        <v>276.16199999999998</v>
      </c>
      <c r="I234" s="242"/>
      <c r="J234" s="243">
        <f>ROUND(I234*H234,2)</f>
        <v>0</v>
      </c>
      <c r="K234" s="244"/>
      <c r="L234" s="45"/>
      <c r="M234" s="245" t="s">
        <v>1</v>
      </c>
      <c r="N234" s="246" t="s">
        <v>38</v>
      </c>
      <c r="O234" s="92"/>
      <c r="P234" s="247">
        <f>O234*H234</f>
        <v>0</v>
      </c>
      <c r="Q234" s="247">
        <v>0</v>
      </c>
      <c r="R234" s="247">
        <f>Q234*H234</f>
        <v>0</v>
      </c>
      <c r="S234" s="247">
        <v>0</v>
      </c>
      <c r="T234" s="24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9" t="s">
        <v>134</v>
      </c>
      <c r="AT234" s="249" t="s">
        <v>130</v>
      </c>
      <c r="AU234" s="249" t="s">
        <v>83</v>
      </c>
      <c r="AY234" s="18" t="s">
        <v>128</v>
      </c>
      <c r="BE234" s="250">
        <f>IF(N234="základní",J234,0)</f>
        <v>0</v>
      </c>
      <c r="BF234" s="250">
        <f>IF(N234="snížená",J234,0)</f>
        <v>0</v>
      </c>
      <c r="BG234" s="250">
        <f>IF(N234="zákl. přenesená",J234,0)</f>
        <v>0</v>
      </c>
      <c r="BH234" s="250">
        <f>IF(N234="sníž. přenesená",J234,0)</f>
        <v>0</v>
      </c>
      <c r="BI234" s="250">
        <f>IF(N234="nulová",J234,0)</f>
        <v>0</v>
      </c>
      <c r="BJ234" s="18" t="s">
        <v>81</v>
      </c>
      <c r="BK234" s="250">
        <f>ROUND(I234*H234,2)</f>
        <v>0</v>
      </c>
      <c r="BL234" s="18" t="s">
        <v>134</v>
      </c>
      <c r="BM234" s="249" t="s">
        <v>941</v>
      </c>
    </row>
    <row r="235" s="2" customFormat="1" ht="21.75" customHeight="1">
      <c r="A235" s="39"/>
      <c r="B235" s="40"/>
      <c r="C235" s="237" t="s">
        <v>218</v>
      </c>
      <c r="D235" s="237" t="s">
        <v>130</v>
      </c>
      <c r="E235" s="238" t="s">
        <v>189</v>
      </c>
      <c r="F235" s="239" t="s">
        <v>190</v>
      </c>
      <c r="G235" s="240" t="s">
        <v>160</v>
      </c>
      <c r="H235" s="241">
        <v>135.59</v>
      </c>
      <c r="I235" s="242"/>
      <c r="J235" s="243">
        <f>ROUND(I235*H235,2)</f>
        <v>0</v>
      </c>
      <c r="K235" s="244"/>
      <c r="L235" s="45"/>
      <c r="M235" s="245" t="s">
        <v>1</v>
      </c>
      <c r="N235" s="246" t="s">
        <v>38</v>
      </c>
      <c r="O235" s="92"/>
      <c r="P235" s="247">
        <f>O235*H235</f>
        <v>0</v>
      </c>
      <c r="Q235" s="247">
        <v>0</v>
      </c>
      <c r="R235" s="247">
        <f>Q235*H235</f>
        <v>0</v>
      </c>
      <c r="S235" s="247">
        <v>0</v>
      </c>
      <c r="T235" s="248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9" t="s">
        <v>134</v>
      </c>
      <c r="AT235" s="249" t="s">
        <v>130</v>
      </c>
      <c r="AU235" s="249" t="s">
        <v>83</v>
      </c>
      <c r="AY235" s="18" t="s">
        <v>128</v>
      </c>
      <c r="BE235" s="250">
        <f>IF(N235="základní",J235,0)</f>
        <v>0</v>
      </c>
      <c r="BF235" s="250">
        <f>IF(N235="snížená",J235,0)</f>
        <v>0</v>
      </c>
      <c r="BG235" s="250">
        <f>IF(N235="zákl. přenesená",J235,0)</f>
        <v>0</v>
      </c>
      <c r="BH235" s="250">
        <f>IF(N235="sníž. přenesená",J235,0)</f>
        <v>0</v>
      </c>
      <c r="BI235" s="250">
        <f>IF(N235="nulová",J235,0)</f>
        <v>0</v>
      </c>
      <c r="BJ235" s="18" t="s">
        <v>81</v>
      </c>
      <c r="BK235" s="250">
        <f>ROUND(I235*H235,2)</f>
        <v>0</v>
      </c>
      <c r="BL235" s="18" t="s">
        <v>134</v>
      </c>
      <c r="BM235" s="249" t="s">
        <v>942</v>
      </c>
    </row>
    <row r="236" s="13" customFormat="1">
      <c r="A236" s="13"/>
      <c r="B236" s="251"/>
      <c r="C236" s="252"/>
      <c r="D236" s="253" t="s">
        <v>136</v>
      </c>
      <c r="E236" s="254" t="s">
        <v>1</v>
      </c>
      <c r="F236" s="255" t="s">
        <v>192</v>
      </c>
      <c r="G236" s="252"/>
      <c r="H236" s="254" t="s">
        <v>1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1" t="s">
        <v>136</v>
      </c>
      <c r="AU236" s="261" t="s">
        <v>83</v>
      </c>
      <c r="AV236" s="13" t="s">
        <v>81</v>
      </c>
      <c r="AW236" s="13" t="s">
        <v>30</v>
      </c>
      <c r="AX236" s="13" t="s">
        <v>73</v>
      </c>
      <c r="AY236" s="261" t="s">
        <v>128</v>
      </c>
    </row>
    <row r="237" s="14" customFormat="1">
      <c r="A237" s="14"/>
      <c r="B237" s="262"/>
      <c r="C237" s="263"/>
      <c r="D237" s="253" t="s">
        <v>136</v>
      </c>
      <c r="E237" s="264" t="s">
        <v>1</v>
      </c>
      <c r="F237" s="265" t="s">
        <v>943</v>
      </c>
      <c r="G237" s="263"/>
      <c r="H237" s="266">
        <v>451.26600000000002</v>
      </c>
      <c r="I237" s="267"/>
      <c r="J237" s="263"/>
      <c r="K237" s="263"/>
      <c r="L237" s="268"/>
      <c r="M237" s="269"/>
      <c r="N237" s="270"/>
      <c r="O237" s="270"/>
      <c r="P237" s="270"/>
      <c r="Q237" s="270"/>
      <c r="R237" s="270"/>
      <c r="S237" s="270"/>
      <c r="T237" s="27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2" t="s">
        <v>136</v>
      </c>
      <c r="AU237" s="272" t="s">
        <v>83</v>
      </c>
      <c r="AV237" s="14" t="s">
        <v>83</v>
      </c>
      <c r="AW237" s="14" t="s">
        <v>30</v>
      </c>
      <c r="AX237" s="14" t="s">
        <v>73</v>
      </c>
      <c r="AY237" s="272" t="s">
        <v>128</v>
      </c>
    </row>
    <row r="238" s="13" customFormat="1">
      <c r="A238" s="13"/>
      <c r="B238" s="251"/>
      <c r="C238" s="252"/>
      <c r="D238" s="253" t="s">
        <v>136</v>
      </c>
      <c r="E238" s="254" t="s">
        <v>1</v>
      </c>
      <c r="F238" s="255" t="s">
        <v>194</v>
      </c>
      <c r="G238" s="252"/>
      <c r="H238" s="254" t="s">
        <v>1</v>
      </c>
      <c r="I238" s="256"/>
      <c r="J238" s="252"/>
      <c r="K238" s="252"/>
      <c r="L238" s="257"/>
      <c r="M238" s="258"/>
      <c r="N238" s="259"/>
      <c r="O238" s="259"/>
      <c r="P238" s="259"/>
      <c r="Q238" s="259"/>
      <c r="R238" s="259"/>
      <c r="S238" s="259"/>
      <c r="T238" s="26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1" t="s">
        <v>136</v>
      </c>
      <c r="AU238" s="261" t="s">
        <v>83</v>
      </c>
      <c r="AV238" s="13" t="s">
        <v>81</v>
      </c>
      <c r="AW238" s="13" t="s">
        <v>30</v>
      </c>
      <c r="AX238" s="13" t="s">
        <v>73</v>
      </c>
      <c r="AY238" s="261" t="s">
        <v>128</v>
      </c>
    </row>
    <row r="239" s="14" customFormat="1">
      <c r="A239" s="14"/>
      <c r="B239" s="262"/>
      <c r="C239" s="263"/>
      <c r="D239" s="253" t="s">
        <v>136</v>
      </c>
      <c r="E239" s="264" t="s">
        <v>1</v>
      </c>
      <c r="F239" s="265" t="s">
        <v>944</v>
      </c>
      <c r="G239" s="263"/>
      <c r="H239" s="266">
        <v>-315.67599999999999</v>
      </c>
      <c r="I239" s="267"/>
      <c r="J239" s="263"/>
      <c r="K239" s="263"/>
      <c r="L239" s="268"/>
      <c r="M239" s="269"/>
      <c r="N239" s="270"/>
      <c r="O239" s="270"/>
      <c r="P239" s="270"/>
      <c r="Q239" s="270"/>
      <c r="R239" s="270"/>
      <c r="S239" s="270"/>
      <c r="T239" s="27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2" t="s">
        <v>136</v>
      </c>
      <c r="AU239" s="272" t="s">
        <v>83</v>
      </c>
      <c r="AV239" s="14" t="s">
        <v>83</v>
      </c>
      <c r="AW239" s="14" t="s">
        <v>30</v>
      </c>
      <c r="AX239" s="14" t="s">
        <v>73</v>
      </c>
      <c r="AY239" s="272" t="s">
        <v>128</v>
      </c>
    </row>
    <row r="240" s="15" customFormat="1">
      <c r="A240" s="15"/>
      <c r="B240" s="273"/>
      <c r="C240" s="274"/>
      <c r="D240" s="253" t="s">
        <v>136</v>
      </c>
      <c r="E240" s="275" t="s">
        <v>1</v>
      </c>
      <c r="F240" s="276" t="s">
        <v>176</v>
      </c>
      <c r="G240" s="274"/>
      <c r="H240" s="277">
        <v>135.59000000000003</v>
      </c>
      <c r="I240" s="278"/>
      <c r="J240" s="274"/>
      <c r="K240" s="274"/>
      <c r="L240" s="279"/>
      <c r="M240" s="280"/>
      <c r="N240" s="281"/>
      <c r="O240" s="281"/>
      <c r="P240" s="281"/>
      <c r="Q240" s="281"/>
      <c r="R240" s="281"/>
      <c r="S240" s="281"/>
      <c r="T240" s="282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83" t="s">
        <v>136</v>
      </c>
      <c r="AU240" s="283" t="s">
        <v>83</v>
      </c>
      <c r="AV240" s="15" t="s">
        <v>134</v>
      </c>
      <c r="AW240" s="15" t="s">
        <v>30</v>
      </c>
      <c r="AX240" s="15" t="s">
        <v>81</v>
      </c>
      <c r="AY240" s="283" t="s">
        <v>128</v>
      </c>
    </row>
    <row r="241" s="2" customFormat="1" ht="21.75" customHeight="1">
      <c r="A241" s="39"/>
      <c r="B241" s="40"/>
      <c r="C241" s="237" t="s">
        <v>225</v>
      </c>
      <c r="D241" s="237" t="s">
        <v>130</v>
      </c>
      <c r="E241" s="238" t="s">
        <v>197</v>
      </c>
      <c r="F241" s="239" t="s">
        <v>198</v>
      </c>
      <c r="G241" s="240" t="s">
        <v>199</v>
      </c>
      <c r="H241" s="241">
        <v>271.18000000000001</v>
      </c>
      <c r="I241" s="242"/>
      <c r="J241" s="243">
        <f>ROUND(I241*H241,2)</f>
        <v>0</v>
      </c>
      <c r="K241" s="244"/>
      <c r="L241" s="45"/>
      <c r="M241" s="245" t="s">
        <v>1</v>
      </c>
      <c r="N241" s="246" t="s">
        <v>38</v>
      </c>
      <c r="O241" s="92"/>
      <c r="P241" s="247">
        <f>O241*H241</f>
        <v>0</v>
      </c>
      <c r="Q241" s="247">
        <v>0</v>
      </c>
      <c r="R241" s="247">
        <f>Q241*H241</f>
        <v>0</v>
      </c>
      <c r="S241" s="247">
        <v>0</v>
      </c>
      <c r="T241" s="248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9" t="s">
        <v>134</v>
      </c>
      <c r="AT241" s="249" t="s">
        <v>130</v>
      </c>
      <c r="AU241" s="249" t="s">
        <v>83</v>
      </c>
      <c r="AY241" s="18" t="s">
        <v>128</v>
      </c>
      <c r="BE241" s="250">
        <f>IF(N241="základní",J241,0)</f>
        <v>0</v>
      </c>
      <c r="BF241" s="250">
        <f>IF(N241="snížená",J241,0)</f>
        <v>0</v>
      </c>
      <c r="BG241" s="250">
        <f>IF(N241="zákl. přenesená",J241,0)</f>
        <v>0</v>
      </c>
      <c r="BH241" s="250">
        <f>IF(N241="sníž. přenesená",J241,0)</f>
        <v>0</v>
      </c>
      <c r="BI241" s="250">
        <f>IF(N241="nulová",J241,0)</f>
        <v>0</v>
      </c>
      <c r="BJ241" s="18" t="s">
        <v>81</v>
      </c>
      <c r="BK241" s="250">
        <f>ROUND(I241*H241,2)</f>
        <v>0</v>
      </c>
      <c r="BL241" s="18" t="s">
        <v>134</v>
      </c>
      <c r="BM241" s="249" t="s">
        <v>945</v>
      </c>
    </row>
    <row r="242" s="14" customFormat="1">
      <c r="A242" s="14"/>
      <c r="B242" s="262"/>
      <c r="C242" s="263"/>
      <c r="D242" s="253" t="s">
        <v>136</v>
      </c>
      <c r="E242" s="264" t="s">
        <v>1</v>
      </c>
      <c r="F242" s="265" t="s">
        <v>946</v>
      </c>
      <c r="G242" s="263"/>
      <c r="H242" s="266">
        <v>271.18000000000001</v>
      </c>
      <c r="I242" s="267"/>
      <c r="J242" s="263"/>
      <c r="K242" s="263"/>
      <c r="L242" s="268"/>
      <c r="M242" s="269"/>
      <c r="N242" s="270"/>
      <c r="O242" s="270"/>
      <c r="P242" s="270"/>
      <c r="Q242" s="270"/>
      <c r="R242" s="270"/>
      <c r="S242" s="270"/>
      <c r="T242" s="27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2" t="s">
        <v>136</v>
      </c>
      <c r="AU242" s="272" t="s">
        <v>83</v>
      </c>
      <c r="AV242" s="14" t="s">
        <v>83</v>
      </c>
      <c r="AW242" s="14" t="s">
        <v>30</v>
      </c>
      <c r="AX242" s="14" t="s">
        <v>81</v>
      </c>
      <c r="AY242" s="272" t="s">
        <v>128</v>
      </c>
    </row>
    <row r="243" s="2" customFormat="1" ht="21.75" customHeight="1">
      <c r="A243" s="39"/>
      <c r="B243" s="40"/>
      <c r="C243" s="237" t="s">
        <v>230</v>
      </c>
      <c r="D243" s="237" t="s">
        <v>130</v>
      </c>
      <c r="E243" s="238" t="s">
        <v>203</v>
      </c>
      <c r="F243" s="239" t="s">
        <v>204</v>
      </c>
      <c r="G243" s="240" t="s">
        <v>160</v>
      </c>
      <c r="H243" s="241">
        <v>315.67599999999999</v>
      </c>
      <c r="I243" s="242"/>
      <c r="J243" s="243">
        <f>ROUND(I243*H243,2)</f>
        <v>0</v>
      </c>
      <c r="K243" s="244"/>
      <c r="L243" s="45"/>
      <c r="M243" s="245" t="s">
        <v>1</v>
      </c>
      <c r="N243" s="246" t="s">
        <v>38</v>
      </c>
      <c r="O243" s="92"/>
      <c r="P243" s="247">
        <f>O243*H243</f>
        <v>0</v>
      </c>
      <c r="Q243" s="247">
        <v>0</v>
      </c>
      <c r="R243" s="247">
        <f>Q243*H243</f>
        <v>0</v>
      </c>
      <c r="S243" s="247">
        <v>0</v>
      </c>
      <c r="T243" s="248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9" t="s">
        <v>134</v>
      </c>
      <c r="AT243" s="249" t="s">
        <v>130</v>
      </c>
      <c r="AU243" s="249" t="s">
        <v>83</v>
      </c>
      <c r="AY243" s="18" t="s">
        <v>128</v>
      </c>
      <c r="BE243" s="250">
        <f>IF(N243="základní",J243,0)</f>
        <v>0</v>
      </c>
      <c r="BF243" s="250">
        <f>IF(N243="snížená",J243,0)</f>
        <v>0</v>
      </c>
      <c r="BG243" s="250">
        <f>IF(N243="zákl. přenesená",J243,0)</f>
        <v>0</v>
      </c>
      <c r="BH243" s="250">
        <f>IF(N243="sníž. přenesená",J243,0)</f>
        <v>0</v>
      </c>
      <c r="BI243" s="250">
        <f>IF(N243="nulová",J243,0)</f>
        <v>0</v>
      </c>
      <c r="BJ243" s="18" t="s">
        <v>81</v>
      </c>
      <c r="BK243" s="250">
        <f>ROUND(I243*H243,2)</f>
        <v>0</v>
      </c>
      <c r="BL243" s="18" t="s">
        <v>134</v>
      </c>
      <c r="BM243" s="249" t="s">
        <v>947</v>
      </c>
    </row>
    <row r="244" s="13" customFormat="1">
      <c r="A244" s="13"/>
      <c r="B244" s="251"/>
      <c r="C244" s="252"/>
      <c r="D244" s="253" t="s">
        <v>136</v>
      </c>
      <c r="E244" s="254" t="s">
        <v>1</v>
      </c>
      <c r="F244" s="255" t="s">
        <v>207</v>
      </c>
      <c r="G244" s="252"/>
      <c r="H244" s="254" t="s">
        <v>1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1" t="s">
        <v>136</v>
      </c>
      <c r="AU244" s="261" t="s">
        <v>83</v>
      </c>
      <c r="AV244" s="13" t="s">
        <v>81</v>
      </c>
      <c r="AW244" s="13" t="s">
        <v>30</v>
      </c>
      <c r="AX244" s="13" t="s">
        <v>73</v>
      </c>
      <c r="AY244" s="261" t="s">
        <v>128</v>
      </c>
    </row>
    <row r="245" s="13" customFormat="1">
      <c r="A245" s="13"/>
      <c r="B245" s="251"/>
      <c r="C245" s="252"/>
      <c r="D245" s="253" t="s">
        <v>136</v>
      </c>
      <c r="E245" s="254" t="s">
        <v>1</v>
      </c>
      <c r="F245" s="255" t="s">
        <v>216</v>
      </c>
      <c r="G245" s="252"/>
      <c r="H245" s="254" t="s">
        <v>1</v>
      </c>
      <c r="I245" s="256"/>
      <c r="J245" s="252"/>
      <c r="K245" s="252"/>
      <c r="L245" s="257"/>
      <c r="M245" s="258"/>
      <c r="N245" s="259"/>
      <c r="O245" s="259"/>
      <c r="P245" s="259"/>
      <c r="Q245" s="259"/>
      <c r="R245" s="259"/>
      <c r="S245" s="259"/>
      <c r="T245" s="26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1" t="s">
        <v>136</v>
      </c>
      <c r="AU245" s="261" t="s">
        <v>83</v>
      </c>
      <c r="AV245" s="13" t="s">
        <v>81</v>
      </c>
      <c r="AW245" s="13" t="s">
        <v>30</v>
      </c>
      <c r="AX245" s="13" t="s">
        <v>73</v>
      </c>
      <c r="AY245" s="261" t="s">
        <v>128</v>
      </c>
    </row>
    <row r="246" s="13" customFormat="1">
      <c r="A246" s="13"/>
      <c r="B246" s="251"/>
      <c r="C246" s="252"/>
      <c r="D246" s="253" t="s">
        <v>136</v>
      </c>
      <c r="E246" s="254" t="s">
        <v>1</v>
      </c>
      <c r="F246" s="255" t="s">
        <v>885</v>
      </c>
      <c r="G246" s="252"/>
      <c r="H246" s="254" t="s">
        <v>1</v>
      </c>
      <c r="I246" s="256"/>
      <c r="J246" s="252"/>
      <c r="K246" s="252"/>
      <c r="L246" s="257"/>
      <c r="M246" s="258"/>
      <c r="N246" s="259"/>
      <c r="O246" s="259"/>
      <c r="P246" s="259"/>
      <c r="Q246" s="259"/>
      <c r="R246" s="259"/>
      <c r="S246" s="259"/>
      <c r="T246" s="26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1" t="s">
        <v>136</v>
      </c>
      <c r="AU246" s="261" t="s">
        <v>83</v>
      </c>
      <c r="AV246" s="13" t="s">
        <v>81</v>
      </c>
      <c r="AW246" s="13" t="s">
        <v>30</v>
      </c>
      <c r="AX246" s="13" t="s">
        <v>73</v>
      </c>
      <c r="AY246" s="261" t="s">
        <v>128</v>
      </c>
    </row>
    <row r="247" s="13" customFormat="1">
      <c r="A247" s="13"/>
      <c r="B247" s="251"/>
      <c r="C247" s="252"/>
      <c r="D247" s="253" t="s">
        <v>136</v>
      </c>
      <c r="E247" s="254" t="s">
        <v>1</v>
      </c>
      <c r="F247" s="255" t="s">
        <v>155</v>
      </c>
      <c r="G247" s="252"/>
      <c r="H247" s="254" t="s">
        <v>1</v>
      </c>
      <c r="I247" s="256"/>
      <c r="J247" s="252"/>
      <c r="K247" s="252"/>
      <c r="L247" s="257"/>
      <c r="M247" s="258"/>
      <c r="N247" s="259"/>
      <c r="O247" s="259"/>
      <c r="P247" s="259"/>
      <c r="Q247" s="259"/>
      <c r="R247" s="259"/>
      <c r="S247" s="259"/>
      <c r="T247" s="26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1" t="s">
        <v>136</v>
      </c>
      <c r="AU247" s="261" t="s">
        <v>83</v>
      </c>
      <c r="AV247" s="13" t="s">
        <v>81</v>
      </c>
      <c r="AW247" s="13" t="s">
        <v>30</v>
      </c>
      <c r="AX247" s="13" t="s">
        <v>73</v>
      </c>
      <c r="AY247" s="261" t="s">
        <v>128</v>
      </c>
    </row>
    <row r="248" s="14" customFormat="1">
      <c r="A248" s="14"/>
      <c r="B248" s="262"/>
      <c r="C248" s="263"/>
      <c r="D248" s="253" t="s">
        <v>136</v>
      </c>
      <c r="E248" s="264" t="s">
        <v>1</v>
      </c>
      <c r="F248" s="265" t="s">
        <v>908</v>
      </c>
      <c r="G248" s="263"/>
      <c r="H248" s="266">
        <v>108.367</v>
      </c>
      <c r="I248" s="267"/>
      <c r="J248" s="263"/>
      <c r="K248" s="263"/>
      <c r="L248" s="268"/>
      <c r="M248" s="269"/>
      <c r="N248" s="270"/>
      <c r="O248" s="270"/>
      <c r="P248" s="270"/>
      <c r="Q248" s="270"/>
      <c r="R248" s="270"/>
      <c r="S248" s="270"/>
      <c r="T248" s="27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2" t="s">
        <v>136</v>
      </c>
      <c r="AU248" s="272" t="s">
        <v>83</v>
      </c>
      <c r="AV248" s="14" t="s">
        <v>83</v>
      </c>
      <c r="AW248" s="14" t="s">
        <v>30</v>
      </c>
      <c r="AX248" s="14" t="s">
        <v>73</v>
      </c>
      <c r="AY248" s="272" t="s">
        <v>128</v>
      </c>
    </row>
    <row r="249" s="13" customFormat="1">
      <c r="A249" s="13"/>
      <c r="B249" s="251"/>
      <c r="C249" s="252"/>
      <c r="D249" s="253" t="s">
        <v>136</v>
      </c>
      <c r="E249" s="254" t="s">
        <v>1</v>
      </c>
      <c r="F249" s="255" t="s">
        <v>948</v>
      </c>
      <c r="G249" s="252"/>
      <c r="H249" s="254" t="s">
        <v>1</v>
      </c>
      <c r="I249" s="256"/>
      <c r="J249" s="252"/>
      <c r="K249" s="252"/>
      <c r="L249" s="257"/>
      <c r="M249" s="258"/>
      <c r="N249" s="259"/>
      <c r="O249" s="259"/>
      <c r="P249" s="259"/>
      <c r="Q249" s="259"/>
      <c r="R249" s="259"/>
      <c r="S249" s="259"/>
      <c r="T249" s="26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1" t="s">
        <v>136</v>
      </c>
      <c r="AU249" s="261" t="s">
        <v>83</v>
      </c>
      <c r="AV249" s="13" t="s">
        <v>81</v>
      </c>
      <c r="AW249" s="13" t="s">
        <v>30</v>
      </c>
      <c r="AX249" s="13" t="s">
        <v>73</v>
      </c>
      <c r="AY249" s="261" t="s">
        <v>128</v>
      </c>
    </row>
    <row r="250" s="13" customFormat="1">
      <c r="A250" s="13"/>
      <c r="B250" s="251"/>
      <c r="C250" s="252"/>
      <c r="D250" s="253" t="s">
        <v>136</v>
      </c>
      <c r="E250" s="254" t="s">
        <v>1</v>
      </c>
      <c r="F250" s="255" t="s">
        <v>949</v>
      </c>
      <c r="G250" s="252"/>
      <c r="H250" s="254" t="s">
        <v>1</v>
      </c>
      <c r="I250" s="256"/>
      <c r="J250" s="252"/>
      <c r="K250" s="252"/>
      <c r="L250" s="257"/>
      <c r="M250" s="258"/>
      <c r="N250" s="259"/>
      <c r="O250" s="259"/>
      <c r="P250" s="259"/>
      <c r="Q250" s="259"/>
      <c r="R250" s="259"/>
      <c r="S250" s="259"/>
      <c r="T250" s="26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1" t="s">
        <v>136</v>
      </c>
      <c r="AU250" s="261" t="s">
        <v>83</v>
      </c>
      <c r="AV250" s="13" t="s">
        <v>81</v>
      </c>
      <c r="AW250" s="13" t="s">
        <v>30</v>
      </c>
      <c r="AX250" s="13" t="s">
        <v>73</v>
      </c>
      <c r="AY250" s="261" t="s">
        <v>128</v>
      </c>
    </row>
    <row r="251" s="13" customFormat="1">
      <c r="A251" s="13"/>
      <c r="B251" s="251"/>
      <c r="C251" s="252"/>
      <c r="D251" s="253" t="s">
        <v>136</v>
      </c>
      <c r="E251" s="254" t="s">
        <v>1</v>
      </c>
      <c r="F251" s="255" t="s">
        <v>950</v>
      </c>
      <c r="G251" s="252"/>
      <c r="H251" s="254" t="s">
        <v>1</v>
      </c>
      <c r="I251" s="256"/>
      <c r="J251" s="252"/>
      <c r="K251" s="252"/>
      <c r="L251" s="257"/>
      <c r="M251" s="258"/>
      <c r="N251" s="259"/>
      <c r="O251" s="259"/>
      <c r="P251" s="259"/>
      <c r="Q251" s="259"/>
      <c r="R251" s="259"/>
      <c r="S251" s="259"/>
      <c r="T251" s="26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1" t="s">
        <v>136</v>
      </c>
      <c r="AU251" s="261" t="s">
        <v>83</v>
      </c>
      <c r="AV251" s="13" t="s">
        <v>81</v>
      </c>
      <c r="AW251" s="13" t="s">
        <v>30</v>
      </c>
      <c r="AX251" s="13" t="s">
        <v>73</v>
      </c>
      <c r="AY251" s="261" t="s">
        <v>128</v>
      </c>
    </row>
    <row r="252" s="14" customFormat="1">
      <c r="A252" s="14"/>
      <c r="B252" s="262"/>
      <c r="C252" s="263"/>
      <c r="D252" s="253" t="s">
        <v>136</v>
      </c>
      <c r="E252" s="264" t="s">
        <v>1</v>
      </c>
      <c r="F252" s="265" t="s">
        <v>951</v>
      </c>
      <c r="G252" s="263"/>
      <c r="H252" s="266">
        <v>-2.5289999999999999</v>
      </c>
      <c r="I252" s="267"/>
      <c r="J252" s="263"/>
      <c r="K252" s="263"/>
      <c r="L252" s="268"/>
      <c r="M252" s="269"/>
      <c r="N252" s="270"/>
      <c r="O252" s="270"/>
      <c r="P252" s="270"/>
      <c r="Q252" s="270"/>
      <c r="R252" s="270"/>
      <c r="S252" s="270"/>
      <c r="T252" s="27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2" t="s">
        <v>136</v>
      </c>
      <c r="AU252" s="272" t="s">
        <v>83</v>
      </c>
      <c r="AV252" s="14" t="s">
        <v>83</v>
      </c>
      <c r="AW252" s="14" t="s">
        <v>30</v>
      </c>
      <c r="AX252" s="14" t="s">
        <v>73</v>
      </c>
      <c r="AY252" s="272" t="s">
        <v>128</v>
      </c>
    </row>
    <row r="253" s="13" customFormat="1">
      <c r="A253" s="13"/>
      <c r="B253" s="251"/>
      <c r="C253" s="252"/>
      <c r="D253" s="253" t="s">
        <v>136</v>
      </c>
      <c r="E253" s="254" t="s">
        <v>1</v>
      </c>
      <c r="F253" s="255" t="s">
        <v>952</v>
      </c>
      <c r="G253" s="252"/>
      <c r="H253" s="254" t="s">
        <v>1</v>
      </c>
      <c r="I253" s="256"/>
      <c r="J253" s="252"/>
      <c r="K253" s="252"/>
      <c r="L253" s="257"/>
      <c r="M253" s="258"/>
      <c r="N253" s="259"/>
      <c r="O253" s="259"/>
      <c r="P253" s="259"/>
      <c r="Q253" s="259"/>
      <c r="R253" s="259"/>
      <c r="S253" s="259"/>
      <c r="T253" s="26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1" t="s">
        <v>136</v>
      </c>
      <c r="AU253" s="261" t="s">
        <v>83</v>
      </c>
      <c r="AV253" s="13" t="s">
        <v>81</v>
      </c>
      <c r="AW253" s="13" t="s">
        <v>30</v>
      </c>
      <c r="AX253" s="13" t="s">
        <v>73</v>
      </c>
      <c r="AY253" s="261" t="s">
        <v>128</v>
      </c>
    </row>
    <row r="254" s="13" customFormat="1">
      <c r="A254" s="13"/>
      <c r="B254" s="251"/>
      <c r="C254" s="252"/>
      <c r="D254" s="253" t="s">
        <v>136</v>
      </c>
      <c r="E254" s="254" t="s">
        <v>1</v>
      </c>
      <c r="F254" s="255" t="s">
        <v>950</v>
      </c>
      <c r="G254" s="252"/>
      <c r="H254" s="254" t="s">
        <v>1</v>
      </c>
      <c r="I254" s="256"/>
      <c r="J254" s="252"/>
      <c r="K254" s="252"/>
      <c r="L254" s="257"/>
      <c r="M254" s="258"/>
      <c r="N254" s="259"/>
      <c r="O254" s="259"/>
      <c r="P254" s="259"/>
      <c r="Q254" s="259"/>
      <c r="R254" s="259"/>
      <c r="S254" s="259"/>
      <c r="T254" s="26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1" t="s">
        <v>136</v>
      </c>
      <c r="AU254" s="261" t="s">
        <v>83</v>
      </c>
      <c r="AV254" s="13" t="s">
        <v>81</v>
      </c>
      <c r="AW254" s="13" t="s">
        <v>30</v>
      </c>
      <c r="AX254" s="13" t="s">
        <v>73</v>
      </c>
      <c r="AY254" s="261" t="s">
        <v>128</v>
      </c>
    </row>
    <row r="255" s="14" customFormat="1">
      <c r="A255" s="14"/>
      <c r="B255" s="262"/>
      <c r="C255" s="263"/>
      <c r="D255" s="253" t="s">
        <v>136</v>
      </c>
      <c r="E255" s="264" t="s">
        <v>1</v>
      </c>
      <c r="F255" s="265" t="s">
        <v>953</v>
      </c>
      <c r="G255" s="263"/>
      <c r="H255" s="266">
        <v>-1.296</v>
      </c>
      <c r="I255" s="267"/>
      <c r="J255" s="263"/>
      <c r="K255" s="263"/>
      <c r="L255" s="268"/>
      <c r="M255" s="269"/>
      <c r="N255" s="270"/>
      <c r="O255" s="270"/>
      <c r="P255" s="270"/>
      <c r="Q255" s="270"/>
      <c r="R255" s="270"/>
      <c r="S255" s="270"/>
      <c r="T255" s="27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2" t="s">
        <v>136</v>
      </c>
      <c r="AU255" s="272" t="s">
        <v>83</v>
      </c>
      <c r="AV255" s="14" t="s">
        <v>83</v>
      </c>
      <c r="AW255" s="14" t="s">
        <v>30</v>
      </c>
      <c r="AX255" s="14" t="s">
        <v>73</v>
      </c>
      <c r="AY255" s="272" t="s">
        <v>128</v>
      </c>
    </row>
    <row r="256" s="13" customFormat="1">
      <c r="A256" s="13"/>
      <c r="B256" s="251"/>
      <c r="C256" s="252"/>
      <c r="D256" s="253" t="s">
        <v>136</v>
      </c>
      <c r="E256" s="254" t="s">
        <v>1</v>
      </c>
      <c r="F256" s="255" t="s">
        <v>954</v>
      </c>
      <c r="G256" s="252"/>
      <c r="H256" s="254" t="s">
        <v>1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1" t="s">
        <v>136</v>
      </c>
      <c r="AU256" s="261" t="s">
        <v>83</v>
      </c>
      <c r="AV256" s="13" t="s">
        <v>81</v>
      </c>
      <c r="AW256" s="13" t="s">
        <v>30</v>
      </c>
      <c r="AX256" s="13" t="s">
        <v>73</v>
      </c>
      <c r="AY256" s="261" t="s">
        <v>128</v>
      </c>
    </row>
    <row r="257" s="14" customFormat="1">
      <c r="A257" s="14"/>
      <c r="B257" s="262"/>
      <c r="C257" s="263"/>
      <c r="D257" s="253" t="s">
        <v>136</v>
      </c>
      <c r="E257" s="264" t="s">
        <v>1</v>
      </c>
      <c r="F257" s="265" t="s">
        <v>955</v>
      </c>
      <c r="G257" s="263"/>
      <c r="H257" s="266">
        <v>-16.286000000000001</v>
      </c>
      <c r="I257" s="267"/>
      <c r="J257" s="263"/>
      <c r="K257" s="263"/>
      <c r="L257" s="268"/>
      <c r="M257" s="269"/>
      <c r="N257" s="270"/>
      <c r="O257" s="270"/>
      <c r="P257" s="270"/>
      <c r="Q257" s="270"/>
      <c r="R257" s="270"/>
      <c r="S257" s="270"/>
      <c r="T257" s="27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2" t="s">
        <v>136</v>
      </c>
      <c r="AU257" s="272" t="s">
        <v>83</v>
      </c>
      <c r="AV257" s="14" t="s">
        <v>83</v>
      </c>
      <c r="AW257" s="14" t="s">
        <v>30</v>
      </c>
      <c r="AX257" s="14" t="s">
        <v>73</v>
      </c>
      <c r="AY257" s="272" t="s">
        <v>128</v>
      </c>
    </row>
    <row r="258" s="16" customFormat="1">
      <c r="A258" s="16"/>
      <c r="B258" s="284"/>
      <c r="C258" s="285"/>
      <c r="D258" s="253" t="s">
        <v>136</v>
      </c>
      <c r="E258" s="286" t="s">
        <v>1</v>
      </c>
      <c r="F258" s="287" t="s">
        <v>215</v>
      </c>
      <c r="G258" s="285"/>
      <c r="H258" s="288">
        <v>88.256</v>
      </c>
      <c r="I258" s="289"/>
      <c r="J258" s="285"/>
      <c r="K258" s="285"/>
      <c r="L258" s="290"/>
      <c r="M258" s="291"/>
      <c r="N258" s="292"/>
      <c r="O258" s="292"/>
      <c r="P258" s="292"/>
      <c r="Q258" s="292"/>
      <c r="R258" s="292"/>
      <c r="S258" s="292"/>
      <c r="T258" s="293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T258" s="294" t="s">
        <v>136</v>
      </c>
      <c r="AU258" s="294" t="s">
        <v>83</v>
      </c>
      <c r="AV258" s="16" t="s">
        <v>143</v>
      </c>
      <c r="AW258" s="16" t="s">
        <v>30</v>
      </c>
      <c r="AX258" s="16" t="s">
        <v>73</v>
      </c>
      <c r="AY258" s="294" t="s">
        <v>128</v>
      </c>
    </row>
    <row r="259" s="13" customFormat="1">
      <c r="A259" s="13"/>
      <c r="B259" s="251"/>
      <c r="C259" s="252"/>
      <c r="D259" s="253" t="s">
        <v>136</v>
      </c>
      <c r="E259" s="254" t="s">
        <v>1</v>
      </c>
      <c r="F259" s="255" t="s">
        <v>887</v>
      </c>
      <c r="G259" s="252"/>
      <c r="H259" s="254" t="s">
        <v>1</v>
      </c>
      <c r="I259" s="256"/>
      <c r="J259" s="252"/>
      <c r="K259" s="252"/>
      <c r="L259" s="257"/>
      <c r="M259" s="258"/>
      <c r="N259" s="259"/>
      <c r="O259" s="259"/>
      <c r="P259" s="259"/>
      <c r="Q259" s="259"/>
      <c r="R259" s="259"/>
      <c r="S259" s="259"/>
      <c r="T259" s="26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1" t="s">
        <v>136</v>
      </c>
      <c r="AU259" s="261" t="s">
        <v>83</v>
      </c>
      <c r="AV259" s="13" t="s">
        <v>81</v>
      </c>
      <c r="AW259" s="13" t="s">
        <v>30</v>
      </c>
      <c r="AX259" s="13" t="s">
        <v>73</v>
      </c>
      <c r="AY259" s="261" t="s">
        <v>128</v>
      </c>
    </row>
    <row r="260" s="13" customFormat="1">
      <c r="A260" s="13"/>
      <c r="B260" s="251"/>
      <c r="C260" s="252"/>
      <c r="D260" s="253" t="s">
        <v>136</v>
      </c>
      <c r="E260" s="254" t="s">
        <v>1</v>
      </c>
      <c r="F260" s="255" t="s">
        <v>155</v>
      </c>
      <c r="G260" s="252"/>
      <c r="H260" s="254" t="s">
        <v>1</v>
      </c>
      <c r="I260" s="256"/>
      <c r="J260" s="252"/>
      <c r="K260" s="252"/>
      <c r="L260" s="257"/>
      <c r="M260" s="258"/>
      <c r="N260" s="259"/>
      <c r="O260" s="259"/>
      <c r="P260" s="259"/>
      <c r="Q260" s="259"/>
      <c r="R260" s="259"/>
      <c r="S260" s="259"/>
      <c r="T260" s="26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1" t="s">
        <v>136</v>
      </c>
      <c r="AU260" s="261" t="s">
        <v>83</v>
      </c>
      <c r="AV260" s="13" t="s">
        <v>81</v>
      </c>
      <c r="AW260" s="13" t="s">
        <v>30</v>
      </c>
      <c r="AX260" s="13" t="s">
        <v>73</v>
      </c>
      <c r="AY260" s="261" t="s">
        <v>128</v>
      </c>
    </row>
    <row r="261" s="14" customFormat="1">
      <c r="A261" s="14"/>
      <c r="B261" s="262"/>
      <c r="C261" s="263"/>
      <c r="D261" s="253" t="s">
        <v>136</v>
      </c>
      <c r="E261" s="264" t="s">
        <v>1</v>
      </c>
      <c r="F261" s="265" t="s">
        <v>956</v>
      </c>
      <c r="G261" s="263"/>
      <c r="H261" s="266">
        <v>14.987</v>
      </c>
      <c r="I261" s="267"/>
      <c r="J261" s="263"/>
      <c r="K261" s="263"/>
      <c r="L261" s="268"/>
      <c r="M261" s="269"/>
      <c r="N261" s="270"/>
      <c r="O261" s="270"/>
      <c r="P261" s="270"/>
      <c r="Q261" s="270"/>
      <c r="R261" s="270"/>
      <c r="S261" s="270"/>
      <c r="T261" s="27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2" t="s">
        <v>136</v>
      </c>
      <c r="AU261" s="272" t="s">
        <v>83</v>
      </c>
      <c r="AV261" s="14" t="s">
        <v>83</v>
      </c>
      <c r="AW261" s="14" t="s">
        <v>30</v>
      </c>
      <c r="AX261" s="14" t="s">
        <v>73</v>
      </c>
      <c r="AY261" s="272" t="s">
        <v>128</v>
      </c>
    </row>
    <row r="262" s="14" customFormat="1">
      <c r="A262" s="14"/>
      <c r="B262" s="262"/>
      <c r="C262" s="263"/>
      <c r="D262" s="253" t="s">
        <v>136</v>
      </c>
      <c r="E262" s="264" t="s">
        <v>1</v>
      </c>
      <c r="F262" s="265" t="s">
        <v>957</v>
      </c>
      <c r="G262" s="263"/>
      <c r="H262" s="266">
        <v>54.095999999999997</v>
      </c>
      <c r="I262" s="267"/>
      <c r="J262" s="263"/>
      <c r="K262" s="263"/>
      <c r="L262" s="268"/>
      <c r="M262" s="269"/>
      <c r="N262" s="270"/>
      <c r="O262" s="270"/>
      <c r="P262" s="270"/>
      <c r="Q262" s="270"/>
      <c r="R262" s="270"/>
      <c r="S262" s="270"/>
      <c r="T262" s="27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2" t="s">
        <v>136</v>
      </c>
      <c r="AU262" s="272" t="s">
        <v>83</v>
      </c>
      <c r="AV262" s="14" t="s">
        <v>83</v>
      </c>
      <c r="AW262" s="14" t="s">
        <v>30</v>
      </c>
      <c r="AX262" s="14" t="s">
        <v>73</v>
      </c>
      <c r="AY262" s="272" t="s">
        <v>128</v>
      </c>
    </row>
    <row r="263" s="14" customFormat="1">
      <c r="A263" s="14"/>
      <c r="B263" s="262"/>
      <c r="C263" s="263"/>
      <c r="D263" s="253" t="s">
        <v>136</v>
      </c>
      <c r="E263" s="264" t="s">
        <v>1</v>
      </c>
      <c r="F263" s="265" t="s">
        <v>958</v>
      </c>
      <c r="G263" s="263"/>
      <c r="H263" s="266">
        <v>19.358000000000001</v>
      </c>
      <c r="I263" s="267"/>
      <c r="J263" s="263"/>
      <c r="K263" s="263"/>
      <c r="L263" s="268"/>
      <c r="M263" s="269"/>
      <c r="N263" s="270"/>
      <c r="O263" s="270"/>
      <c r="P263" s="270"/>
      <c r="Q263" s="270"/>
      <c r="R263" s="270"/>
      <c r="S263" s="270"/>
      <c r="T263" s="27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2" t="s">
        <v>136</v>
      </c>
      <c r="AU263" s="272" t="s">
        <v>83</v>
      </c>
      <c r="AV263" s="14" t="s">
        <v>83</v>
      </c>
      <c r="AW263" s="14" t="s">
        <v>30</v>
      </c>
      <c r="AX263" s="14" t="s">
        <v>73</v>
      </c>
      <c r="AY263" s="272" t="s">
        <v>128</v>
      </c>
    </row>
    <row r="264" s="13" customFormat="1">
      <c r="A264" s="13"/>
      <c r="B264" s="251"/>
      <c r="C264" s="252"/>
      <c r="D264" s="253" t="s">
        <v>136</v>
      </c>
      <c r="E264" s="254" t="s">
        <v>1</v>
      </c>
      <c r="F264" s="255" t="s">
        <v>901</v>
      </c>
      <c r="G264" s="252"/>
      <c r="H264" s="254" t="s">
        <v>1</v>
      </c>
      <c r="I264" s="256"/>
      <c r="J264" s="252"/>
      <c r="K264" s="252"/>
      <c r="L264" s="257"/>
      <c r="M264" s="258"/>
      <c r="N264" s="259"/>
      <c r="O264" s="259"/>
      <c r="P264" s="259"/>
      <c r="Q264" s="259"/>
      <c r="R264" s="259"/>
      <c r="S264" s="259"/>
      <c r="T264" s="26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1" t="s">
        <v>136</v>
      </c>
      <c r="AU264" s="261" t="s">
        <v>83</v>
      </c>
      <c r="AV264" s="13" t="s">
        <v>81</v>
      </c>
      <c r="AW264" s="13" t="s">
        <v>30</v>
      </c>
      <c r="AX264" s="13" t="s">
        <v>73</v>
      </c>
      <c r="AY264" s="261" t="s">
        <v>128</v>
      </c>
    </row>
    <row r="265" s="14" customFormat="1">
      <c r="A265" s="14"/>
      <c r="B265" s="262"/>
      <c r="C265" s="263"/>
      <c r="D265" s="253" t="s">
        <v>136</v>
      </c>
      <c r="E265" s="264" t="s">
        <v>1</v>
      </c>
      <c r="F265" s="265" t="s">
        <v>959</v>
      </c>
      <c r="G265" s="263"/>
      <c r="H265" s="266">
        <v>6.6239999999999997</v>
      </c>
      <c r="I265" s="267"/>
      <c r="J265" s="263"/>
      <c r="K265" s="263"/>
      <c r="L265" s="268"/>
      <c r="M265" s="269"/>
      <c r="N265" s="270"/>
      <c r="O265" s="270"/>
      <c r="P265" s="270"/>
      <c r="Q265" s="270"/>
      <c r="R265" s="270"/>
      <c r="S265" s="270"/>
      <c r="T265" s="27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2" t="s">
        <v>136</v>
      </c>
      <c r="AU265" s="272" t="s">
        <v>83</v>
      </c>
      <c r="AV265" s="14" t="s">
        <v>83</v>
      </c>
      <c r="AW265" s="14" t="s">
        <v>30</v>
      </c>
      <c r="AX265" s="14" t="s">
        <v>73</v>
      </c>
      <c r="AY265" s="272" t="s">
        <v>128</v>
      </c>
    </row>
    <row r="266" s="16" customFormat="1">
      <c r="A266" s="16"/>
      <c r="B266" s="284"/>
      <c r="C266" s="285"/>
      <c r="D266" s="253" t="s">
        <v>136</v>
      </c>
      <c r="E266" s="286" t="s">
        <v>1</v>
      </c>
      <c r="F266" s="287" t="s">
        <v>215</v>
      </c>
      <c r="G266" s="285"/>
      <c r="H266" s="288">
        <v>95.064999999999998</v>
      </c>
      <c r="I266" s="289"/>
      <c r="J266" s="285"/>
      <c r="K266" s="285"/>
      <c r="L266" s="290"/>
      <c r="M266" s="291"/>
      <c r="N266" s="292"/>
      <c r="O266" s="292"/>
      <c r="P266" s="292"/>
      <c r="Q266" s="292"/>
      <c r="R266" s="292"/>
      <c r="S266" s="292"/>
      <c r="T266" s="293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T266" s="294" t="s">
        <v>136</v>
      </c>
      <c r="AU266" s="294" t="s">
        <v>83</v>
      </c>
      <c r="AV266" s="16" t="s">
        <v>143</v>
      </c>
      <c r="AW266" s="16" t="s">
        <v>30</v>
      </c>
      <c r="AX266" s="16" t="s">
        <v>73</v>
      </c>
      <c r="AY266" s="294" t="s">
        <v>128</v>
      </c>
    </row>
    <row r="267" s="13" customFormat="1">
      <c r="A267" s="13"/>
      <c r="B267" s="251"/>
      <c r="C267" s="252"/>
      <c r="D267" s="253" t="s">
        <v>136</v>
      </c>
      <c r="E267" s="254" t="s">
        <v>1</v>
      </c>
      <c r="F267" s="255" t="s">
        <v>891</v>
      </c>
      <c r="G267" s="252"/>
      <c r="H267" s="254" t="s">
        <v>1</v>
      </c>
      <c r="I267" s="256"/>
      <c r="J267" s="252"/>
      <c r="K267" s="252"/>
      <c r="L267" s="257"/>
      <c r="M267" s="258"/>
      <c r="N267" s="259"/>
      <c r="O267" s="259"/>
      <c r="P267" s="259"/>
      <c r="Q267" s="259"/>
      <c r="R267" s="259"/>
      <c r="S267" s="259"/>
      <c r="T267" s="26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1" t="s">
        <v>136</v>
      </c>
      <c r="AU267" s="261" t="s">
        <v>83</v>
      </c>
      <c r="AV267" s="13" t="s">
        <v>81</v>
      </c>
      <c r="AW267" s="13" t="s">
        <v>30</v>
      </c>
      <c r="AX267" s="13" t="s">
        <v>73</v>
      </c>
      <c r="AY267" s="261" t="s">
        <v>128</v>
      </c>
    </row>
    <row r="268" s="13" customFormat="1">
      <c r="A268" s="13"/>
      <c r="B268" s="251"/>
      <c r="C268" s="252"/>
      <c r="D268" s="253" t="s">
        <v>136</v>
      </c>
      <c r="E268" s="254" t="s">
        <v>1</v>
      </c>
      <c r="F268" s="255" t="s">
        <v>155</v>
      </c>
      <c r="G268" s="252"/>
      <c r="H268" s="254" t="s">
        <v>1</v>
      </c>
      <c r="I268" s="256"/>
      <c r="J268" s="252"/>
      <c r="K268" s="252"/>
      <c r="L268" s="257"/>
      <c r="M268" s="258"/>
      <c r="N268" s="259"/>
      <c r="O268" s="259"/>
      <c r="P268" s="259"/>
      <c r="Q268" s="259"/>
      <c r="R268" s="259"/>
      <c r="S268" s="259"/>
      <c r="T268" s="26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1" t="s">
        <v>136</v>
      </c>
      <c r="AU268" s="261" t="s">
        <v>83</v>
      </c>
      <c r="AV268" s="13" t="s">
        <v>81</v>
      </c>
      <c r="AW268" s="13" t="s">
        <v>30</v>
      </c>
      <c r="AX268" s="13" t="s">
        <v>73</v>
      </c>
      <c r="AY268" s="261" t="s">
        <v>128</v>
      </c>
    </row>
    <row r="269" s="14" customFormat="1">
      <c r="A269" s="14"/>
      <c r="B269" s="262"/>
      <c r="C269" s="263"/>
      <c r="D269" s="253" t="s">
        <v>136</v>
      </c>
      <c r="E269" s="264" t="s">
        <v>1</v>
      </c>
      <c r="F269" s="265" t="s">
        <v>960</v>
      </c>
      <c r="G269" s="263"/>
      <c r="H269" s="266">
        <v>73.200000000000003</v>
      </c>
      <c r="I269" s="267"/>
      <c r="J269" s="263"/>
      <c r="K269" s="263"/>
      <c r="L269" s="268"/>
      <c r="M269" s="269"/>
      <c r="N269" s="270"/>
      <c r="O269" s="270"/>
      <c r="P269" s="270"/>
      <c r="Q269" s="270"/>
      <c r="R269" s="270"/>
      <c r="S269" s="270"/>
      <c r="T269" s="27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2" t="s">
        <v>136</v>
      </c>
      <c r="AU269" s="272" t="s">
        <v>83</v>
      </c>
      <c r="AV269" s="14" t="s">
        <v>83</v>
      </c>
      <c r="AW269" s="14" t="s">
        <v>30</v>
      </c>
      <c r="AX269" s="14" t="s">
        <v>73</v>
      </c>
      <c r="AY269" s="272" t="s">
        <v>128</v>
      </c>
    </row>
    <row r="270" s="14" customFormat="1">
      <c r="A270" s="14"/>
      <c r="B270" s="262"/>
      <c r="C270" s="263"/>
      <c r="D270" s="253" t="s">
        <v>136</v>
      </c>
      <c r="E270" s="264" t="s">
        <v>1</v>
      </c>
      <c r="F270" s="265" t="s">
        <v>961</v>
      </c>
      <c r="G270" s="263"/>
      <c r="H270" s="266">
        <v>5.8179999999999996</v>
      </c>
      <c r="I270" s="267"/>
      <c r="J270" s="263"/>
      <c r="K270" s="263"/>
      <c r="L270" s="268"/>
      <c r="M270" s="269"/>
      <c r="N270" s="270"/>
      <c r="O270" s="270"/>
      <c r="P270" s="270"/>
      <c r="Q270" s="270"/>
      <c r="R270" s="270"/>
      <c r="S270" s="270"/>
      <c r="T270" s="27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2" t="s">
        <v>136</v>
      </c>
      <c r="AU270" s="272" t="s">
        <v>83</v>
      </c>
      <c r="AV270" s="14" t="s">
        <v>83</v>
      </c>
      <c r="AW270" s="14" t="s">
        <v>30</v>
      </c>
      <c r="AX270" s="14" t="s">
        <v>73</v>
      </c>
      <c r="AY270" s="272" t="s">
        <v>128</v>
      </c>
    </row>
    <row r="271" s="14" customFormat="1">
      <c r="A271" s="14"/>
      <c r="B271" s="262"/>
      <c r="C271" s="263"/>
      <c r="D271" s="253" t="s">
        <v>136</v>
      </c>
      <c r="E271" s="264" t="s">
        <v>1</v>
      </c>
      <c r="F271" s="265" t="s">
        <v>962</v>
      </c>
      <c r="G271" s="263"/>
      <c r="H271" s="266">
        <v>15.436999999999999</v>
      </c>
      <c r="I271" s="267"/>
      <c r="J271" s="263"/>
      <c r="K271" s="263"/>
      <c r="L271" s="268"/>
      <c r="M271" s="269"/>
      <c r="N271" s="270"/>
      <c r="O271" s="270"/>
      <c r="P271" s="270"/>
      <c r="Q271" s="270"/>
      <c r="R271" s="270"/>
      <c r="S271" s="270"/>
      <c r="T271" s="27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2" t="s">
        <v>136</v>
      </c>
      <c r="AU271" s="272" t="s">
        <v>83</v>
      </c>
      <c r="AV271" s="14" t="s">
        <v>83</v>
      </c>
      <c r="AW271" s="14" t="s">
        <v>30</v>
      </c>
      <c r="AX271" s="14" t="s">
        <v>73</v>
      </c>
      <c r="AY271" s="272" t="s">
        <v>128</v>
      </c>
    </row>
    <row r="272" s="14" customFormat="1">
      <c r="A272" s="14"/>
      <c r="B272" s="262"/>
      <c r="C272" s="263"/>
      <c r="D272" s="253" t="s">
        <v>136</v>
      </c>
      <c r="E272" s="264" t="s">
        <v>1</v>
      </c>
      <c r="F272" s="265" t="s">
        <v>963</v>
      </c>
      <c r="G272" s="263"/>
      <c r="H272" s="266">
        <v>8.4239999999999995</v>
      </c>
      <c r="I272" s="267"/>
      <c r="J272" s="263"/>
      <c r="K272" s="263"/>
      <c r="L272" s="268"/>
      <c r="M272" s="269"/>
      <c r="N272" s="270"/>
      <c r="O272" s="270"/>
      <c r="P272" s="270"/>
      <c r="Q272" s="270"/>
      <c r="R272" s="270"/>
      <c r="S272" s="270"/>
      <c r="T272" s="27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2" t="s">
        <v>136</v>
      </c>
      <c r="AU272" s="272" t="s">
        <v>83</v>
      </c>
      <c r="AV272" s="14" t="s">
        <v>83</v>
      </c>
      <c r="AW272" s="14" t="s">
        <v>30</v>
      </c>
      <c r="AX272" s="14" t="s">
        <v>73</v>
      </c>
      <c r="AY272" s="272" t="s">
        <v>128</v>
      </c>
    </row>
    <row r="273" s="13" customFormat="1">
      <c r="A273" s="13"/>
      <c r="B273" s="251"/>
      <c r="C273" s="252"/>
      <c r="D273" s="253" t="s">
        <v>136</v>
      </c>
      <c r="E273" s="254" t="s">
        <v>1</v>
      </c>
      <c r="F273" s="255" t="s">
        <v>896</v>
      </c>
      <c r="G273" s="252"/>
      <c r="H273" s="254" t="s">
        <v>1</v>
      </c>
      <c r="I273" s="256"/>
      <c r="J273" s="252"/>
      <c r="K273" s="252"/>
      <c r="L273" s="257"/>
      <c r="M273" s="258"/>
      <c r="N273" s="259"/>
      <c r="O273" s="259"/>
      <c r="P273" s="259"/>
      <c r="Q273" s="259"/>
      <c r="R273" s="259"/>
      <c r="S273" s="259"/>
      <c r="T273" s="26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1" t="s">
        <v>136</v>
      </c>
      <c r="AU273" s="261" t="s">
        <v>83</v>
      </c>
      <c r="AV273" s="13" t="s">
        <v>81</v>
      </c>
      <c r="AW273" s="13" t="s">
        <v>30</v>
      </c>
      <c r="AX273" s="13" t="s">
        <v>73</v>
      </c>
      <c r="AY273" s="261" t="s">
        <v>128</v>
      </c>
    </row>
    <row r="274" s="14" customFormat="1">
      <c r="A274" s="14"/>
      <c r="B274" s="262"/>
      <c r="C274" s="263"/>
      <c r="D274" s="253" t="s">
        <v>136</v>
      </c>
      <c r="E274" s="264" t="s">
        <v>1</v>
      </c>
      <c r="F274" s="265" t="s">
        <v>918</v>
      </c>
      <c r="G274" s="263"/>
      <c r="H274" s="266">
        <v>6.8070000000000004</v>
      </c>
      <c r="I274" s="267"/>
      <c r="J274" s="263"/>
      <c r="K274" s="263"/>
      <c r="L274" s="268"/>
      <c r="M274" s="269"/>
      <c r="N274" s="270"/>
      <c r="O274" s="270"/>
      <c r="P274" s="270"/>
      <c r="Q274" s="270"/>
      <c r="R274" s="270"/>
      <c r="S274" s="270"/>
      <c r="T274" s="27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2" t="s">
        <v>136</v>
      </c>
      <c r="AU274" s="272" t="s">
        <v>83</v>
      </c>
      <c r="AV274" s="14" t="s">
        <v>83</v>
      </c>
      <c r="AW274" s="14" t="s">
        <v>30</v>
      </c>
      <c r="AX274" s="14" t="s">
        <v>73</v>
      </c>
      <c r="AY274" s="272" t="s">
        <v>128</v>
      </c>
    </row>
    <row r="275" s="14" customFormat="1">
      <c r="A275" s="14"/>
      <c r="B275" s="262"/>
      <c r="C275" s="263"/>
      <c r="D275" s="253" t="s">
        <v>136</v>
      </c>
      <c r="E275" s="264" t="s">
        <v>1</v>
      </c>
      <c r="F275" s="265" t="s">
        <v>919</v>
      </c>
      <c r="G275" s="263"/>
      <c r="H275" s="266">
        <v>14.087</v>
      </c>
      <c r="I275" s="267"/>
      <c r="J275" s="263"/>
      <c r="K275" s="263"/>
      <c r="L275" s="268"/>
      <c r="M275" s="269"/>
      <c r="N275" s="270"/>
      <c r="O275" s="270"/>
      <c r="P275" s="270"/>
      <c r="Q275" s="270"/>
      <c r="R275" s="270"/>
      <c r="S275" s="270"/>
      <c r="T275" s="27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2" t="s">
        <v>136</v>
      </c>
      <c r="AU275" s="272" t="s">
        <v>83</v>
      </c>
      <c r="AV275" s="14" t="s">
        <v>83</v>
      </c>
      <c r="AW275" s="14" t="s">
        <v>30</v>
      </c>
      <c r="AX275" s="14" t="s">
        <v>73</v>
      </c>
      <c r="AY275" s="272" t="s">
        <v>128</v>
      </c>
    </row>
    <row r="276" s="13" customFormat="1">
      <c r="A276" s="13"/>
      <c r="B276" s="251"/>
      <c r="C276" s="252"/>
      <c r="D276" s="253" t="s">
        <v>136</v>
      </c>
      <c r="E276" s="254" t="s">
        <v>1</v>
      </c>
      <c r="F276" s="255" t="s">
        <v>964</v>
      </c>
      <c r="G276" s="252"/>
      <c r="H276" s="254" t="s">
        <v>1</v>
      </c>
      <c r="I276" s="256"/>
      <c r="J276" s="252"/>
      <c r="K276" s="252"/>
      <c r="L276" s="257"/>
      <c r="M276" s="258"/>
      <c r="N276" s="259"/>
      <c r="O276" s="259"/>
      <c r="P276" s="259"/>
      <c r="Q276" s="259"/>
      <c r="R276" s="259"/>
      <c r="S276" s="259"/>
      <c r="T276" s="26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1" t="s">
        <v>136</v>
      </c>
      <c r="AU276" s="261" t="s">
        <v>83</v>
      </c>
      <c r="AV276" s="13" t="s">
        <v>81</v>
      </c>
      <c r="AW276" s="13" t="s">
        <v>30</v>
      </c>
      <c r="AX276" s="13" t="s">
        <v>73</v>
      </c>
      <c r="AY276" s="261" t="s">
        <v>128</v>
      </c>
    </row>
    <row r="277" s="14" customFormat="1">
      <c r="A277" s="14"/>
      <c r="B277" s="262"/>
      <c r="C277" s="263"/>
      <c r="D277" s="253" t="s">
        <v>136</v>
      </c>
      <c r="E277" s="264" t="s">
        <v>1</v>
      </c>
      <c r="F277" s="265" t="s">
        <v>965</v>
      </c>
      <c r="G277" s="263"/>
      <c r="H277" s="266">
        <v>-2.2570000000000001</v>
      </c>
      <c r="I277" s="267"/>
      <c r="J277" s="263"/>
      <c r="K277" s="263"/>
      <c r="L277" s="268"/>
      <c r="M277" s="269"/>
      <c r="N277" s="270"/>
      <c r="O277" s="270"/>
      <c r="P277" s="270"/>
      <c r="Q277" s="270"/>
      <c r="R277" s="270"/>
      <c r="S277" s="270"/>
      <c r="T277" s="27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2" t="s">
        <v>136</v>
      </c>
      <c r="AU277" s="272" t="s">
        <v>83</v>
      </c>
      <c r="AV277" s="14" t="s">
        <v>83</v>
      </c>
      <c r="AW277" s="14" t="s">
        <v>30</v>
      </c>
      <c r="AX277" s="14" t="s">
        <v>73</v>
      </c>
      <c r="AY277" s="272" t="s">
        <v>128</v>
      </c>
    </row>
    <row r="278" s="14" customFormat="1">
      <c r="A278" s="14"/>
      <c r="B278" s="262"/>
      <c r="C278" s="263"/>
      <c r="D278" s="253" t="s">
        <v>136</v>
      </c>
      <c r="E278" s="264" t="s">
        <v>1</v>
      </c>
      <c r="F278" s="265" t="s">
        <v>966</v>
      </c>
      <c r="G278" s="263"/>
      <c r="H278" s="266">
        <v>-4.6710000000000003</v>
      </c>
      <c r="I278" s="267"/>
      <c r="J278" s="263"/>
      <c r="K278" s="263"/>
      <c r="L278" s="268"/>
      <c r="M278" s="269"/>
      <c r="N278" s="270"/>
      <c r="O278" s="270"/>
      <c r="P278" s="270"/>
      <c r="Q278" s="270"/>
      <c r="R278" s="270"/>
      <c r="S278" s="270"/>
      <c r="T278" s="27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2" t="s">
        <v>136</v>
      </c>
      <c r="AU278" s="272" t="s">
        <v>83</v>
      </c>
      <c r="AV278" s="14" t="s">
        <v>83</v>
      </c>
      <c r="AW278" s="14" t="s">
        <v>30</v>
      </c>
      <c r="AX278" s="14" t="s">
        <v>73</v>
      </c>
      <c r="AY278" s="272" t="s">
        <v>128</v>
      </c>
    </row>
    <row r="279" s="13" customFormat="1">
      <c r="A279" s="13"/>
      <c r="B279" s="251"/>
      <c r="C279" s="252"/>
      <c r="D279" s="253" t="s">
        <v>136</v>
      </c>
      <c r="E279" s="254" t="s">
        <v>1</v>
      </c>
      <c r="F279" s="255" t="s">
        <v>901</v>
      </c>
      <c r="G279" s="252"/>
      <c r="H279" s="254" t="s">
        <v>1</v>
      </c>
      <c r="I279" s="256"/>
      <c r="J279" s="252"/>
      <c r="K279" s="252"/>
      <c r="L279" s="257"/>
      <c r="M279" s="258"/>
      <c r="N279" s="259"/>
      <c r="O279" s="259"/>
      <c r="P279" s="259"/>
      <c r="Q279" s="259"/>
      <c r="R279" s="259"/>
      <c r="S279" s="259"/>
      <c r="T279" s="26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1" t="s">
        <v>136</v>
      </c>
      <c r="AU279" s="261" t="s">
        <v>83</v>
      </c>
      <c r="AV279" s="13" t="s">
        <v>81</v>
      </c>
      <c r="AW279" s="13" t="s">
        <v>30</v>
      </c>
      <c r="AX279" s="13" t="s">
        <v>73</v>
      </c>
      <c r="AY279" s="261" t="s">
        <v>128</v>
      </c>
    </row>
    <row r="280" s="14" customFormat="1">
      <c r="A280" s="14"/>
      <c r="B280" s="262"/>
      <c r="C280" s="263"/>
      <c r="D280" s="253" t="s">
        <v>136</v>
      </c>
      <c r="E280" s="264" t="s">
        <v>1</v>
      </c>
      <c r="F280" s="265" t="s">
        <v>967</v>
      </c>
      <c r="G280" s="263"/>
      <c r="H280" s="266">
        <v>9.7919999999999998</v>
      </c>
      <c r="I280" s="267"/>
      <c r="J280" s="263"/>
      <c r="K280" s="263"/>
      <c r="L280" s="268"/>
      <c r="M280" s="269"/>
      <c r="N280" s="270"/>
      <c r="O280" s="270"/>
      <c r="P280" s="270"/>
      <c r="Q280" s="270"/>
      <c r="R280" s="270"/>
      <c r="S280" s="270"/>
      <c r="T280" s="27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2" t="s">
        <v>136</v>
      </c>
      <c r="AU280" s="272" t="s">
        <v>83</v>
      </c>
      <c r="AV280" s="14" t="s">
        <v>83</v>
      </c>
      <c r="AW280" s="14" t="s">
        <v>30</v>
      </c>
      <c r="AX280" s="14" t="s">
        <v>73</v>
      </c>
      <c r="AY280" s="272" t="s">
        <v>128</v>
      </c>
    </row>
    <row r="281" s="13" customFormat="1">
      <c r="A281" s="13"/>
      <c r="B281" s="251"/>
      <c r="C281" s="252"/>
      <c r="D281" s="253" t="s">
        <v>136</v>
      </c>
      <c r="E281" s="254" t="s">
        <v>1</v>
      </c>
      <c r="F281" s="255" t="s">
        <v>904</v>
      </c>
      <c r="G281" s="252"/>
      <c r="H281" s="254" t="s">
        <v>1</v>
      </c>
      <c r="I281" s="256"/>
      <c r="J281" s="252"/>
      <c r="K281" s="252"/>
      <c r="L281" s="257"/>
      <c r="M281" s="258"/>
      <c r="N281" s="259"/>
      <c r="O281" s="259"/>
      <c r="P281" s="259"/>
      <c r="Q281" s="259"/>
      <c r="R281" s="259"/>
      <c r="S281" s="259"/>
      <c r="T281" s="26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1" t="s">
        <v>136</v>
      </c>
      <c r="AU281" s="261" t="s">
        <v>83</v>
      </c>
      <c r="AV281" s="13" t="s">
        <v>81</v>
      </c>
      <c r="AW281" s="13" t="s">
        <v>30</v>
      </c>
      <c r="AX281" s="13" t="s">
        <v>73</v>
      </c>
      <c r="AY281" s="261" t="s">
        <v>128</v>
      </c>
    </row>
    <row r="282" s="14" customFormat="1">
      <c r="A282" s="14"/>
      <c r="B282" s="262"/>
      <c r="C282" s="263"/>
      <c r="D282" s="253" t="s">
        <v>136</v>
      </c>
      <c r="E282" s="264" t="s">
        <v>1</v>
      </c>
      <c r="F282" s="265" t="s">
        <v>921</v>
      </c>
      <c r="G282" s="263"/>
      <c r="H282" s="266">
        <v>8.5540000000000003</v>
      </c>
      <c r="I282" s="267"/>
      <c r="J282" s="263"/>
      <c r="K282" s="263"/>
      <c r="L282" s="268"/>
      <c r="M282" s="269"/>
      <c r="N282" s="270"/>
      <c r="O282" s="270"/>
      <c r="P282" s="270"/>
      <c r="Q282" s="270"/>
      <c r="R282" s="270"/>
      <c r="S282" s="270"/>
      <c r="T282" s="27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2" t="s">
        <v>136</v>
      </c>
      <c r="AU282" s="272" t="s">
        <v>83</v>
      </c>
      <c r="AV282" s="14" t="s">
        <v>83</v>
      </c>
      <c r="AW282" s="14" t="s">
        <v>30</v>
      </c>
      <c r="AX282" s="14" t="s">
        <v>73</v>
      </c>
      <c r="AY282" s="272" t="s">
        <v>128</v>
      </c>
    </row>
    <row r="283" s="13" customFormat="1">
      <c r="A283" s="13"/>
      <c r="B283" s="251"/>
      <c r="C283" s="252"/>
      <c r="D283" s="253" t="s">
        <v>136</v>
      </c>
      <c r="E283" s="254" t="s">
        <v>1</v>
      </c>
      <c r="F283" s="255" t="s">
        <v>964</v>
      </c>
      <c r="G283" s="252"/>
      <c r="H283" s="254" t="s">
        <v>1</v>
      </c>
      <c r="I283" s="256"/>
      <c r="J283" s="252"/>
      <c r="K283" s="252"/>
      <c r="L283" s="257"/>
      <c r="M283" s="258"/>
      <c r="N283" s="259"/>
      <c r="O283" s="259"/>
      <c r="P283" s="259"/>
      <c r="Q283" s="259"/>
      <c r="R283" s="259"/>
      <c r="S283" s="259"/>
      <c r="T283" s="26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1" t="s">
        <v>136</v>
      </c>
      <c r="AU283" s="261" t="s">
        <v>83</v>
      </c>
      <c r="AV283" s="13" t="s">
        <v>81</v>
      </c>
      <c r="AW283" s="13" t="s">
        <v>30</v>
      </c>
      <c r="AX283" s="13" t="s">
        <v>73</v>
      </c>
      <c r="AY283" s="261" t="s">
        <v>128</v>
      </c>
    </row>
    <row r="284" s="14" customFormat="1">
      <c r="A284" s="14"/>
      <c r="B284" s="262"/>
      <c r="C284" s="263"/>
      <c r="D284" s="253" t="s">
        <v>136</v>
      </c>
      <c r="E284" s="264" t="s">
        <v>1</v>
      </c>
      <c r="F284" s="265" t="s">
        <v>968</v>
      </c>
      <c r="G284" s="263"/>
      <c r="H284" s="266">
        <v>-2.8359999999999999</v>
      </c>
      <c r="I284" s="267"/>
      <c r="J284" s="263"/>
      <c r="K284" s="263"/>
      <c r="L284" s="268"/>
      <c r="M284" s="269"/>
      <c r="N284" s="270"/>
      <c r="O284" s="270"/>
      <c r="P284" s="270"/>
      <c r="Q284" s="270"/>
      <c r="R284" s="270"/>
      <c r="S284" s="270"/>
      <c r="T284" s="27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2" t="s">
        <v>136</v>
      </c>
      <c r="AU284" s="272" t="s">
        <v>83</v>
      </c>
      <c r="AV284" s="14" t="s">
        <v>83</v>
      </c>
      <c r="AW284" s="14" t="s">
        <v>30</v>
      </c>
      <c r="AX284" s="14" t="s">
        <v>73</v>
      </c>
      <c r="AY284" s="272" t="s">
        <v>128</v>
      </c>
    </row>
    <row r="285" s="16" customFormat="1">
      <c r="A285" s="16"/>
      <c r="B285" s="284"/>
      <c r="C285" s="285"/>
      <c r="D285" s="253" t="s">
        <v>136</v>
      </c>
      <c r="E285" s="286" t="s">
        <v>1</v>
      </c>
      <c r="F285" s="287" t="s">
        <v>215</v>
      </c>
      <c r="G285" s="285"/>
      <c r="H285" s="288">
        <v>132.35499999999996</v>
      </c>
      <c r="I285" s="289"/>
      <c r="J285" s="285"/>
      <c r="K285" s="285"/>
      <c r="L285" s="290"/>
      <c r="M285" s="291"/>
      <c r="N285" s="292"/>
      <c r="O285" s="292"/>
      <c r="P285" s="292"/>
      <c r="Q285" s="292"/>
      <c r="R285" s="292"/>
      <c r="S285" s="292"/>
      <c r="T285" s="293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T285" s="294" t="s">
        <v>136</v>
      </c>
      <c r="AU285" s="294" t="s">
        <v>83</v>
      </c>
      <c r="AV285" s="16" t="s">
        <v>143</v>
      </c>
      <c r="AW285" s="16" t="s">
        <v>30</v>
      </c>
      <c r="AX285" s="16" t="s">
        <v>73</v>
      </c>
      <c r="AY285" s="294" t="s">
        <v>128</v>
      </c>
    </row>
    <row r="286" s="15" customFormat="1">
      <c r="A286" s="15"/>
      <c r="B286" s="273"/>
      <c r="C286" s="274"/>
      <c r="D286" s="253" t="s">
        <v>136</v>
      </c>
      <c r="E286" s="275" t="s">
        <v>1</v>
      </c>
      <c r="F286" s="276" t="s">
        <v>176</v>
      </c>
      <c r="G286" s="274"/>
      <c r="H286" s="277">
        <v>315.67599999999993</v>
      </c>
      <c r="I286" s="278"/>
      <c r="J286" s="274"/>
      <c r="K286" s="274"/>
      <c r="L286" s="279"/>
      <c r="M286" s="280"/>
      <c r="N286" s="281"/>
      <c r="O286" s="281"/>
      <c r="P286" s="281"/>
      <c r="Q286" s="281"/>
      <c r="R286" s="281"/>
      <c r="S286" s="281"/>
      <c r="T286" s="282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83" t="s">
        <v>136</v>
      </c>
      <c r="AU286" s="283" t="s">
        <v>83</v>
      </c>
      <c r="AV286" s="15" t="s">
        <v>134</v>
      </c>
      <c r="AW286" s="15" t="s">
        <v>30</v>
      </c>
      <c r="AX286" s="15" t="s">
        <v>81</v>
      </c>
      <c r="AY286" s="283" t="s">
        <v>128</v>
      </c>
    </row>
    <row r="287" s="2" customFormat="1" ht="21.75" customHeight="1">
      <c r="A287" s="39"/>
      <c r="B287" s="40"/>
      <c r="C287" s="237" t="s">
        <v>8</v>
      </c>
      <c r="D287" s="237" t="s">
        <v>130</v>
      </c>
      <c r="E287" s="238" t="s">
        <v>226</v>
      </c>
      <c r="F287" s="239" t="s">
        <v>227</v>
      </c>
      <c r="G287" s="240" t="s">
        <v>160</v>
      </c>
      <c r="H287" s="241">
        <v>81.313000000000002</v>
      </c>
      <c r="I287" s="242"/>
      <c r="J287" s="243">
        <f>ROUND(I287*H287,2)</f>
        <v>0</v>
      </c>
      <c r="K287" s="244"/>
      <c r="L287" s="45"/>
      <c r="M287" s="245" t="s">
        <v>1</v>
      </c>
      <c r="N287" s="246" t="s">
        <v>38</v>
      </c>
      <c r="O287" s="92"/>
      <c r="P287" s="247">
        <f>O287*H287</f>
        <v>0</v>
      </c>
      <c r="Q287" s="247">
        <v>0</v>
      </c>
      <c r="R287" s="247">
        <f>Q287*H287</f>
        <v>0</v>
      </c>
      <c r="S287" s="247">
        <v>0</v>
      </c>
      <c r="T287" s="248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9" t="s">
        <v>134</v>
      </c>
      <c r="AT287" s="249" t="s">
        <v>130</v>
      </c>
      <c r="AU287" s="249" t="s">
        <v>83</v>
      </c>
      <c r="AY287" s="18" t="s">
        <v>128</v>
      </c>
      <c r="BE287" s="250">
        <f>IF(N287="základní",J287,0)</f>
        <v>0</v>
      </c>
      <c r="BF287" s="250">
        <f>IF(N287="snížená",J287,0)</f>
        <v>0</v>
      </c>
      <c r="BG287" s="250">
        <f>IF(N287="zákl. přenesená",J287,0)</f>
        <v>0</v>
      </c>
      <c r="BH287" s="250">
        <f>IF(N287="sníž. přenesená",J287,0)</f>
        <v>0</v>
      </c>
      <c r="BI287" s="250">
        <f>IF(N287="nulová",J287,0)</f>
        <v>0</v>
      </c>
      <c r="BJ287" s="18" t="s">
        <v>81</v>
      </c>
      <c r="BK287" s="250">
        <f>ROUND(I287*H287,2)</f>
        <v>0</v>
      </c>
      <c r="BL287" s="18" t="s">
        <v>134</v>
      </c>
      <c r="BM287" s="249" t="s">
        <v>969</v>
      </c>
    </row>
    <row r="288" s="13" customFormat="1">
      <c r="A288" s="13"/>
      <c r="B288" s="251"/>
      <c r="C288" s="252"/>
      <c r="D288" s="253" t="s">
        <v>136</v>
      </c>
      <c r="E288" s="254" t="s">
        <v>1</v>
      </c>
      <c r="F288" s="255" t="s">
        <v>207</v>
      </c>
      <c r="G288" s="252"/>
      <c r="H288" s="254" t="s">
        <v>1</v>
      </c>
      <c r="I288" s="256"/>
      <c r="J288" s="252"/>
      <c r="K288" s="252"/>
      <c r="L288" s="257"/>
      <c r="M288" s="258"/>
      <c r="N288" s="259"/>
      <c r="O288" s="259"/>
      <c r="P288" s="259"/>
      <c r="Q288" s="259"/>
      <c r="R288" s="259"/>
      <c r="S288" s="259"/>
      <c r="T288" s="26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1" t="s">
        <v>136</v>
      </c>
      <c r="AU288" s="261" t="s">
        <v>83</v>
      </c>
      <c r="AV288" s="13" t="s">
        <v>81</v>
      </c>
      <c r="AW288" s="13" t="s">
        <v>30</v>
      </c>
      <c r="AX288" s="13" t="s">
        <v>73</v>
      </c>
      <c r="AY288" s="261" t="s">
        <v>128</v>
      </c>
    </row>
    <row r="289" s="13" customFormat="1">
      <c r="A289" s="13"/>
      <c r="B289" s="251"/>
      <c r="C289" s="252"/>
      <c r="D289" s="253" t="s">
        <v>136</v>
      </c>
      <c r="E289" s="254" t="s">
        <v>1</v>
      </c>
      <c r="F289" s="255" t="s">
        <v>887</v>
      </c>
      <c r="G289" s="252"/>
      <c r="H289" s="254" t="s">
        <v>1</v>
      </c>
      <c r="I289" s="256"/>
      <c r="J289" s="252"/>
      <c r="K289" s="252"/>
      <c r="L289" s="257"/>
      <c r="M289" s="258"/>
      <c r="N289" s="259"/>
      <c r="O289" s="259"/>
      <c r="P289" s="259"/>
      <c r="Q289" s="259"/>
      <c r="R289" s="259"/>
      <c r="S289" s="259"/>
      <c r="T289" s="26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1" t="s">
        <v>136</v>
      </c>
      <c r="AU289" s="261" t="s">
        <v>83</v>
      </c>
      <c r="AV289" s="13" t="s">
        <v>81</v>
      </c>
      <c r="AW289" s="13" t="s">
        <v>30</v>
      </c>
      <c r="AX289" s="13" t="s">
        <v>73</v>
      </c>
      <c r="AY289" s="261" t="s">
        <v>128</v>
      </c>
    </row>
    <row r="290" s="14" customFormat="1">
      <c r="A290" s="14"/>
      <c r="B290" s="262"/>
      <c r="C290" s="263"/>
      <c r="D290" s="253" t="s">
        <v>136</v>
      </c>
      <c r="E290" s="264" t="s">
        <v>1</v>
      </c>
      <c r="F290" s="265" t="s">
        <v>970</v>
      </c>
      <c r="G290" s="263"/>
      <c r="H290" s="266">
        <v>41.712000000000003</v>
      </c>
      <c r="I290" s="267"/>
      <c r="J290" s="263"/>
      <c r="K290" s="263"/>
      <c r="L290" s="268"/>
      <c r="M290" s="269"/>
      <c r="N290" s="270"/>
      <c r="O290" s="270"/>
      <c r="P290" s="270"/>
      <c r="Q290" s="270"/>
      <c r="R290" s="270"/>
      <c r="S290" s="270"/>
      <c r="T290" s="27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2" t="s">
        <v>136</v>
      </c>
      <c r="AU290" s="272" t="s">
        <v>83</v>
      </c>
      <c r="AV290" s="14" t="s">
        <v>83</v>
      </c>
      <c r="AW290" s="14" t="s">
        <v>30</v>
      </c>
      <c r="AX290" s="14" t="s">
        <v>73</v>
      </c>
      <c r="AY290" s="272" t="s">
        <v>128</v>
      </c>
    </row>
    <row r="291" s="13" customFormat="1">
      <c r="A291" s="13"/>
      <c r="B291" s="251"/>
      <c r="C291" s="252"/>
      <c r="D291" s="253" t="s">
        <v>136</v>
      </c>
      <c r="E291" s="254" t="s">
        <v>1</v>
      </c>
      <c r="F291" s="255" t="s">
        <v>891</v>
      </c>
      <c r="G291" s="252"/>
      <c r="H291" s="254" t="s">
        <v>1</v>
      </c>
      <c r="I291" s="256"/>
      <c r="J291" s="252"/>
      <c r="K291" s="252"/>
      <c r="L291" s="257"/>
      <c r="M291" s="258"/>
      <c r="N291" s="259"/>
      <c r="O291" s="259"/>
      <c r="P291" s="259"/>
      <c r="Q291" s="259"/>
      <c r="R291" s="259"/>
      <c r="S291" s="259"/>
      <c r="T291" s="26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1" t="s">
        <v>136</v>
      </c>
      <c r="AU291" s="261" t="s">
        <v>83</v>
      </c>
      <c r="AV291" s="13" t="s">
        <v>81</v>
      </c>
      <c r="AW291" s="13" t="s">
        <v>30</v>
      </c>
      <c r="AX291" s="13" t="s">
        <v>73</v>
      </c>
      <c r="AY291" s="261" t="s">
        <v>128</v>
      </c>
    </row>
    <row r="292" s="14" customFormat="1">
      <c r="A292" s="14"/>
      <c r="B292" s="262"/>
      <c r="C292" s="263"/>
      <c r="D292" s="253" t="s">
        <v>136</v>
      </c>
      <c r="E292" s="264" t="s">
        <v>1</v>
      </c>
      <c r="F292" s="265" t="s">
        <v>971</v>
      </c>
      <c r="G292" s="263"/>
      <c r="H292" s="266">
        <v>43.030000000000001</v>
      </c>
      <c r="I292" s="267"/>
      <c r="J292" s="263"/>
      <c r="K292" s="263"/>
      <c r="L292" s="268"/>
      <c r="M292" s="269"/>
      <c r="N292" s="270"/>
      <c r="O292" s="270"/>
      <c r="P292" s="270"/>
      <c r="Q292" s="270"/>
      <c r="R292" s="270"/>
      <c r="S292" s="270"/>
      <c r="T292" s="27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2" t="s">
        <v>136</v>
      </c>
      <c r="AU292" s="272" t="s">
        <v>83</v>
      </c>
      <c r="AV292" s="14" t="s">
        <v>83</v>
      </c>
      <c r="AW292" s="14" t="s">
        <v>30</v>
      </c>
      <c r="AX292" s="14" t="s">
        <v>73</v>
      </c>
      <c r="AY292" s="272" t="s">
        <v>128</v>
      </c>
    </row>
    <row r="293" s="14" customFormat="1">
      <c r="A293" s="14"/>
      <c r="B293" s="262"/>
      <c r="C293" s="263"/>
      <c r="D293" s="253" t="s">
        <v>136</v>
      </c>
      <c r="E293" s="264" t="s">
        <v>1</v>
      </c>
      <c r="F293" s="265" t="s">
        <v>972</v>
      </c>
      <c r="G293" s="263"/>
      <c r="H293" s="266">
        <v>-3.4289999999999998</v>
      </c>
      <c r="I293" s="267"/>
      <c r="J293" s="263"/>
      <c r="K293" s="263"/>
      <c r="L293" s="268"/>
      <c r="M293" s="269"/>
      <c r="N293" s="270"/>
      <c r="O293" s="270"/>
      <c r="P293" s="270"/>
      <c r="Q293" s="270"/>
      <c r="R293" s="270"/>
      <c r="S293" s="270"/>
      <c r="T293" s="27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2" t="s">
        <v>136</v>
      </c>
      <c r="AU293" s="272" t="s">
        <v>83</v>
      </c>
      <c r="AV293" s="14" t="s">
        <v>83</v>
      </c>
      <c r="AW293" s="14" t="s">
        <v>30</v>
      </c>
      <c r="AX293" s="14" t="s">
        <v>73</v>
      </c>
      <c r="AY293" s="272" t="s">
        <v>128</v>
      </c>
    </row>
    <row r="294" s="15" customFormat="1">
      <c r="A294" s="15"/>
      <c r="B294" s="273"/>
      <c r="C294" s="274"/>
      <c r="D294" s="253" t="s">
        <v>136</v>
      </c>
      <c r="E294" s="275" t="s">
        <v>1</v>
      </c>
      <c r="F294" s="276" t="s">
        <v>176</v>
      </c>
      <c r="G294" s="274"/>
      <c r="H294" s="277">
        <v>81.313000000000002</v>
      </c>
      <c r="I294" s="278"/>
      <c r="J294" s="274"/>
      <c r="K294" s="274"/>
      <c r="L294" s="279"/>
      <c r="M294" s="280"/>
      <c r="N294" s="281"/>
      <c r="O294" s="281"/>
      <c r="P294" s="281"/>
      <c r="Q294" s="281"/>
      <c r="R294" s="281"/>
      <c r="S294" s="281"/>
      <c r="T294" s="282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83" t="s">
        <v>136</v>
      </c>
      <c r="AU294" s="283" t="s">
        <v>83</v>
      </c>
      <c r="AV294" s="15" t="s">
        <v>134</v>
      </c>
      <c r="AW294" s="15" t="s">
        <v>30</v>
      </c>
      <c r="AX294" s="15" t="s">
        <v>81</v>
      </c>
      <c r="AY294" s="283" t="s">
        <v>128</v>
      </c>
    </row>
    <row r="295" s="2" customFormat="1" ht="16.5" customHeight="1">
      <c r="A295" s="39"/>
      <c r="B295" s="40"/>
      <c r="C295" s="295" t="s">
        <v>242</v>
      </c>
      <c r="D295" s="295" t="s">
        <v>219</v>
      </c>
      <c r="E295" s="296" t="s">
        <v>231</v>
      </c>
      <c r="F295" s="297" t="s">
        <v>232</v>
      </c>
      <c r="G295" s="298" t="s">
        <v>199</v>
      </c>
      <c r="H295" s="299">
        <v>162.62600000000001</v>
      </c>
      <c r="I295" s="300"/>
      <c r="J295" s="301">
        <f>ROUND(I295*H295,2)</f>
        <v>0</v>
      </c>
      <c r="K295" s="302"/>
      <c r="L295" s="303"/>
      <c r="M295" s="304" t="s">
        <v>1</v>
      </c>
      <c r="N295" s="305" t="s">
        <v>38</v>
      </c>
      <c r="O295" s="92"/>
      <c r="P295" s="247">
        <f>O295*H295</f>
        <v>0</v>
      </c>
      <c r="Q295" s="247">
        <v>0</v>
      </c>
      <c r="R295" s="247">
        <f>Q295*H295</f>
        <v>0</v>
      </c>
      <c r="S295" s="247">
        <v>0</v>
      </c>
      <c r="T295" s="248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9" t="s">
        <v>184</v>
      </c>
      <c r="AT295" s="249" t="s">
        <v>219</v>
      </c>
      <c r="AU295" s="249" t="s">
        <v>83</v>
      </c>
      <c r="AY295" s="18" t="s">
        <v>128</v>
      </c>
      <c r="BE295" s="250">
        <f>IF(N295="základní",J295,0)</f>
        <v>0</v>
      </c>
      <c r="BF295" s="250">
        <f>IF(N295="snížená",J295,0)</f>
        <v>0</v>
      </c>
      <c r="BG295" s="250">
        <f>IF(N295="zákl. přenesená",J295,0)</f>
        <v>0</v>
      </c>
      <c r="BH295" s="250">
        <f>IF(N295="sníž. přenesená",J295,0)</f>
        <v>0</v>
      </c>
      <c r="BI295" s="250">
        <f>IF(N295="nulová",J295,0)</f>
        <v>0</v>
      </c>
      <c r="BJ295" s="18" t="s">
        <v>81</v>
      </c>
      <c r="BK295" s="250">
        <f>ROUND(I295*H295,2)</f>
        <v>0</v>
      </c>
      <c r="BL295" s="18" t="s">
        <v>134</v>
      </c>
      <c r="BM295" s="249" t="s">
        <v>973</v>
      </c>
    </row>
    <row r="296" s="13" customFormat="1">
      <c r="A296" s="13"/>
      <c r="B296" s="251"/>
      <c r="C296" s="252"/>
      <c r="D296" s="253" t="s">
        <v>136</v>
      </c>
      <c r="E296" s="254" t="s">
        <v>1</v>
      </c>
      <c r="F296" s="255" t="s">
        <v>223</v>
      </c>
      <c r="G296" s="252"/>
      <c r="H296" s="254" t="s">
        <v>1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1" t="s">
        <v>136</v>
      </c>
      <c r="AU296" s="261" t="s">
        <v>83</v>
      </c>
      <c r="AV296" s="13" t="s">
        <v>81</v>
      </c>
      <c r="AW296" s="13" t="s">
        <v>30</v>
      </c>
      <c r="AX296" s="13" t="s">
        <v>73</v>
      </c>
      <c r="AY296" s="261" t="s">
        <v>128</v>
      </c>
    </row>
    <row r="297" s="14" customFormat="1">
      <c r="A297" s="14"/>
      <c r="B297" s="262"/>
      <c r="C297" s="263"/>
      <c r="D297" s="253" t="s">
        <v>136</v>
      </c>
      <c r="E297" s="264" t="s">
        <v>1</v>
      </c>
      <c r="F297" s="265" t="s">
        <v>974</v>
      </c>
      <c r="G297" s="263"/>
      <c r="H297" s="266">
        <v>162.62600000000001</v>
      </c>
      <c r="I297" s="267"/>
      <c r="J297" s="263"/>
      <c r="K297" s="263"/>
      <c r="L297" s="268"/>
      <c r="M297" s="269"/>
      <c r="N297" s="270"/>
      <c r="O297" s="270"/>
      <c r="P297" s="270"/>
      <c r="Q297" s="270"/>
      <c r="R297" s="270"/>
      <c r="S297" s="270"/>
      <c r="T297" s="27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2" t="s">
        <v>136</v>
      </c>
      <c r="AU297" s="272" t="s">
        <v>83</v>
      </c>
      <c r="AV297" s="14" t="s">
        <v>83</v>
      </c>
      <c r="AW297" s="14" t="s">
        <v>30</v>
      </c>
      <c r="AX297" s="14" t="s">
        <v>81</v>
      </c>
      <c r="AY297" s="272" t="s">
        <v>128</v>
      </c>
    </row>
    <row r="298" s="2" customFormat="1" ht="21.75" customHeight="1">
      <c r="A298" s="39"/>
      <c r="B298" s="40"/>
      <c r="C298" s="237" t="s">
        <v>255</v>
      </c>
      <c r="D298" s="237" t="s">
        <v>130</v>
      </c>
      <c r="E298" s="238" t="s">
        <v>975</v>
      </c>
      <c r="F298" s="239" t="s">
        <v>976</v>
      </c>
      <c r="G298" s="240" t="s">
        <v>151</v>
      </c>
      <c r="H298" s="241">
        <v>247.28999999999999</v>
      </c>
      <c r="I298" s="242"/>
      <c r="J298" s="243">
        <f>ROUND(I298*H298,2)</f>
        <v>0</v>
      </c>
      <c r="K298" s="244"/>
      <c r="L298" s="45"/>
      <c r="M298" s="245" t="s">
        <v>1</v>
      </c>
      <c r="N298" s="246" t="s">
        <v>38</v>
      </c>
      <c r="O298" s="92"/>
      <c r="P298" s="247">
        <f>O298*H298</f>
        <v>0</v>
      </c>
      <c r="Q298" s="247">
        <v>0</v>
      </c>
      <c r="R298" s="247">
        <f>Q298*H298</f>
        <v>0</v>
      </c>
      <c r="S298" s="247">
        <v>0</v>
      </c>
      <c r="T298" s="248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9" t="s">
        <v>134</v>
      </c>
      <c r="AT298" s="249" t="s">
        <v>130</v>
      </c>
      <c r="AU298" s="249" t="s">
        <v>83</v>
      </c>
      <c r="AY298" s="18" t="s">
        <v>128</v>
      </c>
      <c r="BE298" s="250">
        <f>IF(N298="základní",J298,0)</f>
        <v>0</v>
      </c>
      <c r="BF298" s="250">
        <f>IF(N298="snížená",J298,0)</f>
        <v>0</v>
      </c>
      <c r="BG298" s="250">
        <f>IF(N298="zákl. přenesená",J298,0)</f>
        <v>0</v>
      </c>
      <c r="BH298" s="250">
        <f>IF(N298="sníž. přenesená",J298,0)</f>
        <v>0</v>
      </c>
      <c r="BI298" s="250">
        <f>IF(N298="nulová",J298,0)</f>
        <v>0</v>
      </c>
      <c r="BJ298" s="18" t="s">
        <v>81</v>
      </c>
      <c r="BK298" s="250">
        <f>ROUND(I298*H298,2)</f>
        <v>0</v>
      </c>
      <c r="BL298" s="18" t="s">
        <v>134</v>
      </c>
      <c r="BM298" s="249" t="s">
        <v>977</v>
      </c>
    </row>
    <row r="299" s="13" customFormat="1">
      <c r="A299" s="13"/>
      <c r="B299" s="251"/>
      <c r="C299" s="252"/>
      <c r="D299" s="253" t="s">
        <v>136</v>
      </c>
      <c r="E299" s="254" t="s">
        <v>1</v>
      </c>
      <c r="F299" s="255" t="s">
        <v>885</v>
      </c>
      <c r="G299" s="252"/>
      <c r="H299" s="254" t="s">
        <v>1</v>
      </c>
      <c r="I299" s="256"/>
      <c r="J299" s="252"/>
      <c r="K299" s="252"/>
      <c r="L299" s="257"/>
      <c r="M299" s="258"/>
      <c r="N299" s="259"/>
      <c r="O299" s="259"/>
      <c r="P299" s="259"/>
      <c r="Q299" s="259"/>
      <c r="R299" s="259"/>
      <c r="S299" s="259"/>
      <c r="T299" s="26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1" t="s">
        <v>136</v>
      </c>
      <c r="AU299" s="261" t="s">
        <v>83</v>
      </c>
      <c r="AV299" s="13" t="s">
        <v>81</v>
      </c>
      <c r="AW299" s="13" t="s">
        <v>30</v>
      </c>
      <c r="AX299" s="13" t="s">
        <v>73</v>
      </c>
      <c r="AY299" s="261" t="s">
        <v>128</v>
      </c>
    </row>
    <row r="300" s="13" customFormat="1">
      <c r="A300" s="13"/>
      <c r="B300" s="251"/>
      <c r="C300" s="252"/>
      <c r="D300" s="253" t="s">
        <v>136</v>
      </c>
      <c r="E300" s="254" t="s">
        <v>1</v>
      </c>
      <c r="F300" s="255" t="s">
        <v>155</v>
      </c>
      <c r="G300" s="252"/>
      <c r="H300" s="254" t="s">
        <v>1</v>
      </c>
      <c r="I300" s="256"/>
      <c r="J300" s="252"/>
      <c r="K300" s="252"/>
      <c r="L300" s="257"/>
      <c r="M300" s="258"/>
      <c r="N300" s="259"/>
      <c r="O300" s="259"/>
      <c r="P300" s="259"/>
      <c r="Q300" s="259"/>
      <c r="R300" s="259"/>
      <c r="S300" s="259"/>
      <c r="T300" s="26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1" t="s">
        <v>136</v>
      </c>
      <c r="AU300" s="261" t="s">
        <v>83</v>
      </c>
      <c r="AV300" s="13" t="s">
        <v>81</v>
      </c>
      <c r="AW300" s="13" t="s">
        <v>30</v>
      </c>
      <c r="AX300" s="13" t="s">
        <v>73</v>
      </c>
      <c r="AY300" s="261" t="s">
        <v>128</v>
      </c>
    </row>
    <row r="301" s="14" customFormat="1">
      <c r="A301" s="14"/>
      <c r="B301" s="262"/>
      <c r="C301" s="263"/>
      <c r="D301" s="253" t="s">
        <v>136</v>
      </c>
      <c r="E301" s="264" t="s">
        <v>1</v>
      </c>
      <c r="F301" s="265" t="s">
        <v>886</v>
      </c>
      <c r="G301" s="263"/>
      <c r="H301" s="266">
        <v>71.890000000000001</v>
      </c>
      <c r="I301" s="267"/>
      <c r="J301" s="263"/>
      <c r="K301" s="263"/>
      <c r="L301" s="268"/>
      <c r="M301" s="269"/>
      <c r="N301" s="270"/>
      <c r="O301" s="270"/>
      <c r="P301" s="270"/>
      <c r="Q301" s="270"/>
      <c r="R301" s="270"/>
      <c r="S301" s="270"/>
      <c r="T301" s="27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2" t="s">
        <v>136</v>
      </c>
      <c r="AU301" s="272" t="s">
        <v>83</v>
      </c>
      <c r="AV301" s="14" t="s">
        <v>83</v>
      </c>
      <c r="AW301" s="14" t="s">
        <v>30</v>
      </c>
      <c r="AX301" s="14" t="s">
        <v>73</v>
      </c>
      <c r="AY301" s="272" t="s">
        <v>128</v>
      </c>
    </row>
    <row r="302" s="16" customFormat="1">
      <c r="A302" s="16"/>
      <c r="B302" s="284"/>
      <c r="C302" s="285"/>
      <c r="D302" s="253" t="s">
        <v>136</v>
      </c>
      <c r="E302" s="286" t="s">
        <v>1</v>
      </c>
      <c r="F302" s="287" t="s">
        <v>215</v>
      </c>
      <c r="G302" s="285"/>
      <c r="H302" s="288">
        <v>71.890000000000001</v>
      </c>
      <c r="I302" s="289"/>
      <c r="J302" s="285"/>
      <c r="K302" s="285"/>
      <c r="L302" s="290"/>
      <c r="M302" s="291"/>
      <c r="N302" s="292"/>
      <c r="O302" s="292"/>
      <c r="P302" s="292"/>
      <c r="Q302" s="292"/>
      <c r="R302" s="292"/>
      <c r="S302" s="292"/>
      <c r="T302" s="293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94" t="s">
        <v>136</v>
      </c>
      <c r="AU302" s="294" t="s">
        <v>83</v>
      </c>
      <c r="AV302" s="16" t="s">
        <v>143</v>
      </c>
      <c r="AW302" s="16" t="s">
        <v>30</v>
      </c>
      <c r="AX302" s="16" t="s">
        <v>73</v>
      </c>
      <c r="AY302" s="294" t="s">
        <v>128</v>
      </c>
    </row>
    <row r="303" s="13" customFormat="1">
      <c r="A303" s="13"/>
      <c r="B303" s="251"/>
      <c r="C303" s="252"/>
      <c r="D303" s="253" t="s">
        <v>136</v>
      </c>
      <c r="E303" s="254" t="s">
        <v>1</v>
      </c>
      <c r="F303" s="255" t="s">
        <v>887</v>
      </c>
      <c r="G303" s="252"/>
      <c r="H303" s="254" t="s">
        <v>1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1" t="s">
        <v>136</v>
      </c>
      <c r="AU303" s="261" t="s">
        <v>83</v>
      </c>
      <c r="AV303" s="13" t="s">
        <v>81</v>
      </c>
      <c r="AW303" s="13" t="s">
        <v>30</v>
      </c>
      <c r="AX303" s="13" t="s">
        <v>73</v>
      </c>
      <c r="AY303" s="261" t="s">
        <v>128</v>
      </c>
    </row>
    <row r="304" s="13" customFormat="1">
      <c r="A304" s="13"/>
      <c r="B304" s="251"/>
      <c r="C304" s="252"/>
      <c r="D304" s="253" t="s">
        <v>136</v>
      </c>
      <c r="E304" s="254" t="s">
        <v>1</v>
      </c>
      <c r="F304" s="255" t="s">
        <v>155</v>
      </c>
      <c r="G304" s="252"/>
      <c r="H304" s="254" t="s">
        <v>1</v>
      </c>
      <c r="I304" s="256"/>
      <c r="J304" s="252"/>
      <c r="K304" s="252"/>
      <c r="L304" s="257"/>
      <c r="M304" s="258"/>
      <c r="N304" s="259"/>
      <c r="O304" s="259"/>
      <c r="P304" s="259"/>
      <c r="Q304" s="259"/>
      <c r="R304" s="259"/>
      <c r="S304" s="259"/>
      <c r="T304" s="26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1" t="s">
        <v>136</v>
      </c>
      <c r="AU304" s="261" t="s">
        <v>83</v>
      </c>
      <c r="AV304" s="13" t="s">
        <v>81</v>
      </c>
      <c r="AW304" s="13" t="s">
        <v>30</v>
      </c>
      <c r="AX304" s="13" t="s">
        <v>73</v>
      </c>
      <c r="AY304" s="261" t="s">
        <v>128</v>
      </c>
    </row>
    <row r="305" s="14" customFormat="1">
      <c r="A305" s="14"/>
      <c r="B305" s="262"/>
      <c r="C305" s="263"/>
      <c r="D305" s="253" t="s">
        <v>136</v>
      </c>
      <c r="E305" s="264" t="s">
        <v>1</v>
      </c>
      <c r="F305" s="265" t="s">
        <v>888</v>
      </c>
      <c r="G305" s="263"/>
      <c r="H305" s="266">
        <v>21.719999999999999</v>
      </c>
      <c r="I305" s="267"/>
      <c r="J305" s="263"/>
      <c r="K305" s="263"/>
      <c r="L305" s="268"/>
      <c r="M305" s="269"/>
      <c r="N305" s="270"/>
      <c r="O305" s="270"/>
      <c r="P305" s="270"/>
      <c r="Q305" s="270"/>
      <c r="R305" s="270"/>
      <c r="S305" s="270"/>
      <c r="T305" s="27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2" t="s">
        <v>136</v>
      </c>
      <c r="AU305" s="272" t="s">
        <v>83</v>
      </c>
      <c r="AV305" s="14" t="s">
        <v>83</v>
      </c>
      <c r="AW305" s="14" t="s">
        <v>30</v>
      </c>
      <c r="AX305" s="14" t="s">
        <v>73</v>
      </c>
      <c r="AY305" s="272" t="s">
        <v>128</v>
      </c>
    </row>
    <row r="306" s="14" customFormat="1">
      <c r="A306" s="14"/>
      <c r="B306" s="262"/>
      <c r="C306" s="263"/>
      <c r="D306" s="253" t="s">
        <v>136</v>
      </c>
      <c r="E306" s="264" t="s">
        <v>1</v>
      </c>
      <c r="F306" s="265" t="s">
        <v>889</v>
      </c>
      <c r="G306" s="263"/>
      <c r="H306" s="266">
        <v>55.200000000000003</v>
      </c>
      <c r="I306" s="267"/>
      <c r="J306" s="263"/>
      <c r="K306" s="263"/>
      <c r="L306" s="268"/>
      <c r="M306" s="269"/>
      <c r="N306" s="270"/>
      <c r="O306" s="270"/>
      <c r="P306" s="270"/>
      <c r="Q306" s="270"/>
      <c r="R306" s="270"/>
      <c r="S306" s="270"/>
      <c r="T306" s="27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2" t="s">
        <v>136</v>
      </c>
      <c r="AU306" s="272" t="s">
        <v>83</v>
      </c>
      <c r="AV306" s="14" t="s">
        <v>83</v>
      </c>
      <c r="AW306" s="14" t="s">
        <v>30</v>
      </c>
      <c r="AX306" s="14" t="s">
        <v>73</v>
      </c>
      <c r="AY306" s="272" t="s">
        <v>128</v>
      </c>
    </row>
    <row r="307" s="14" customFormat="1">
      <c r="A307" s="14"/>
      <c r="B307" s="262"/>
      <c r="C307" s="263"/>
      <c r="D307" s="253" t="s">
        <v>136</v>
      </c>
      <c r="E307" s="264" t="s">
        <v>1</v>
      </c>
      <c r="F307" s="265" t="s">
        <v>890</v>
      </c>
      <c r="G307" s="263"/>
      <c r="H307" s="266">
        <v>13.08</v>
      </c>
      <c r="I307" s="267"/>
      <c r="J307" s="263"/>
      <c r="K307" s="263"/>
      <c r="L307" s="268"/>
      <c r="M307" s="269"/>
      <c r="N307" s="270"/>
      <c r="O307" s="270"/>
      <c r="P307" s="270"/>
      <c r="Q307" s="270"/>
      <c r="R307" s="270"/>
      <c r="S307" s="270"/>
      <c r="T307" s="27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2" t="s">
        <v>136</v>
      </c>
      <c r="AU307" s="272" t="s">
        <v>83</v>
      </c>
      <c r="AV307" s="14" t="s">
        <v>83</v>
      </c>
      <c r="AW307" s="14" t="s">
        <v>30</v>
      </c>
      <c r="AX307" s="14" t="s">
        <v>73</v>
      </c>
      <c r="AY307" s="272" t="s">
        <v>128</v>
      </c>
    </row>
    <row r="308" s="16" customFormat="1">
      <c r="A308" s="16"/>
      <c r="B308" s="284"/>
      <c r="C308" s="285"/>
      <c r="D308" s="253" t="s">
        <v>136</v>
      </c>
      <c r="E308" s="286" t="s">
        <v>1</v>
      </c>
      <c r="F308" s="287" t="s">
        <v>215</v>
      </c>
      <c r="G308" s="285"/>
      <c r="H308" s="288">
        <v>90</v>
      </c>
      <c r="I308" s="289"/>
      <c r="J308" s="285"/>
      <c r="K308" s="285"/>
      <c r="L308" s="290"/>
      <c r="M308" s="291"/>
      <c r="N308" s="292"/>
      <c r="O308" s="292"/>
      <c r="P308" s="292"/>
      <c r="Q308" s="292"/>
      <c r="R308" s="292"/>
      <c r="S308" s="292"/>
      <c r="T308" s="293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T308" s="294" t="s">
        <v>136</v>
      </c>
      <c r="AU308" s="294" t="s">
        <v>83</v>
      </c>
      <c r="AV308" s="16" t="s">
        <v>143</v>
      </c>
      <c r="AW308" s="16" t="s">
        <v>30</v>
      </c>
      <c r="AX308" s="16" t="s">
        <v>73</v>
      </c>
      <c r="AY308" s="294" t="s">
        <v>128</v>
      </c>
    </row>
    <row r="309" s="13" customFormat="1">
      <c r="A309" s="13"/>
      <c r="B309" s="251"/>
      <c r="C309" s="252"/>
      <c r="D309" s="253" t="s">
        <v>136</v>
      </c>
      <c r="E309" s="254" t="s">
        <v>1</v>
      </c>
      <c r="F309" s="255" t="s">
        <v>891</v>
      </c>
      <c r="G309" s="252"/>
      <c r="H309" s="254" t="s">
        <v>1</v>
      </c>
      <c r="I309" s="256"/>
      <c r="J309" s="252"/>
      <c r="K309" s="252"/>
      <c r="L309" s="257"/>
      <c r="M309" s="258"/>
      <c r="N309" s="259"/>
      <c r="O309" s="259"/>
      <c r="P309" s="259"/>
      <c r="Q309" s="259"/>
      <c r="R309" s="259"/>
      <c r="S309" s="259"/>
      <c r="T309" s="26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1" t="s">
        <v>136</v>
      </c>
      <c r="AU309" s="261" t="s">
        <v>83</v>
      </c>
      <c r="AV309" s="13" t="s">
        <v>81</v>
      </c>
      <c r="AW309" s="13" t="s">
        <v>30</v>
      </c>
      <c r="AX309" s="13" t="s">
        <v>73</v>
      </c>
      <c r="AY309" s="261" t="s">
        <v>128</v>
      </c>
    </row>
    <row r="310" s="13" customFormat="1">
      <c r="A310" s="13"/>
      <c r="B310" s="251"/>
      <c r="C310" s="252"/>
      <c r="D310" s="253" t="s">
        <v>136</v>
      </c>
      <c r="E310" s="254" t="s">
        <v>1</v>
      </c>
      <c r="F310" s="255" t="s">
        <v>155</v>
      </c>
      <c r="G310" s="252"/>
      <c r="H310" s="254" t="s">
        <v>1</v>
      </c>
      <c r="I310" s="256"/>
      <c r="J310" s="252"/>
      <c r="K310" s="252"/>
      <c r="L310" s="257"/>
      <c r="M310" s="258"/>
      <c r="N310" s="259"/>
      <c r="O310" s="259"/>
      <c r="P310" s="259"/>
      <c r="Q310" s="259"/>
      <c r="R310" s="259"/>
      <c r="S310" s="259"/>
      <c r="T310" s="26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1" t="s">
        <v>136</v>
      </c>
      <c r="AU310" s="261" t="s">
        <v>83</v>
      </c>
      <c r="AV310" s="13" t="s">
        <v>81</v>
      </c>
      <c r="AW310" s="13" t="s">
        <v>30</v>
      </c>
      <c r="AX310" s="13" t="s">
        <v>73</v>
      </c>
      <c r="AY310" s="261" t="s">
        <v>128</v>
      </c>
    </row>
    <row r="311" s="14" customFormat="1">
      <c r="A311" s="14"/>
      <c r="B311" s="262"/>
      <c r="C311" s="263"/>
      <c r="D311" s="253" t="s">
        <v>136</v>
      </c>
      <c r="E311" s="264" t="s">
        <v>1</v>
      </c>
      <c r="F311" s="265" t="s">
        <v>892</v>
      </c>
      <c r="G311" s="263"/>
      <c r="H311" s="266">
        <v>60</v>
      </c>
      <c r="I311" s="267"/>
      <c r="J311" s="263"/>
      <c r="K311" s="263"/>
      <c r="L311" s="268"/>
      <c r="M311" s="269"/>
      <c r="N311" s="270"/>
      <c r="O311" s="270"/>
      <c r="P311" s="270"/>
      <c r="Q311" s="270"/>
      <c r="R311" s="270"/>
      <c r="S311" s="270"/>
      <c r="T311" s="27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2" t="s">
        <v>136</v>
      </c>
      <c r="AU311" s="272" t="s">
        <v>83</v>
      </c>
      <c r="AV311" s="14" t="s">
        <v>83</v>
      </c>
      <c r="AW311" s="14" t="s">
        <v>30</v>
      </c>
      <c r="AX311" s="14" t="s">
        <v>73</v>
      </c>
      <c r="AY311" s="272" t="s">
        <v>128</v>
      </c>
    </row>
    <row r="312" s="14" customFormat="1">
      <c r="A312" s="14"/>
      <c r="B312" s="262"/>
      <c r="C312" s="263"/>
      <c r="D312" s="253" t="s">
        <v>136</v>
      </c>
      <c r="E312" s="264" t="s">
        <v>1</v>
      </c>
      <c r="F312" s="265" t="s">
        <v>893</v>
      </c>
      <c r="G312" s="263"/>
      <c r="H312" s="266">
        <v>5.7599999999999998</v>
      </c>
      <c r="I312" s="267"/>
      <c r="J312" s="263"/>
      <c r="K312" s="263"/>
      <c r="L312" s="268"/>
      <c r="M312" s="269"/>
      <c r="N312" s="270"/>
      <c r="O312" s="270"/>
      <c r="P312" s="270"/>
      <c r="Q312" s="270"/>
      <c r="R312" s="270"/>
      <c r="S312" s="270"/>
      <c r="T312" s="27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2" t="s">
        <v>136</v>
      </c>
      <c r="AU312" s="272" t="s">
        <v>83</v>
      </c>
      <c r="AV312" s="14" t="s">
        <v>83</v>
      </c>
      <c r="AW312" s="14" t="s">
        <v>30</v>
      </c>
      <c r="AX312" s="14" t="s">
        <v>73</v>
      </c>
      <c r="AY312" s="272" t="s">
        <v>128</v>
      </c>
    </row>
    <row r="313" s="14" customFormat="1">
      <c r="A313" s="14"/>
      <c r="B313" s="262"/>
      <c r="C313" s="263"/>
      <c r="D313" s="253" t="s">
        <v>136</v>
      </c>
      <c r="E313" s="264" t="s">
        <v>1</v>
      </c>
      <c r="F313" s="265" t="s">
        <v>894</v>
      </c>
      <c r="G313" s="263"/>
      <c r="H313" s="266">
        <v>7.6799999999999997</v>
      </c>
      <c r="I313" s="267"/>
      <c r="J313" s="263"/>
      <c r="K313" s="263"/>
      <c r="L313" s="268"/>
      <c r="M313" s="269"/>
      <c r="N313" s="270"/>
      <c r="O313" s="270"/>
      <c r="P313" s="270"/>
      <c r="Q313" s="270"/>
      <c r="R313" s="270"/>
      <c r="S313" s="270"/>
      <c r="T313" s="27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2" t="s">
        <v>136</v>
      </c>
      <c r="AU313" s="272" t="s">
        <v>83</v>
      </c>
      <c r="AV313" s="14" t="s">
        <v>83</v>
      </c>
      <c r="AW313" s="14" t="s">
        <v>30</v>
      </c>
      <c r="AX313" s="14" t="s">
        <v>73</v>
      </c>
      <c r="AY313" s="272" t="s">
        <v>128</v>
      </c>
    </row>
    <row r="314" s="14" customFormat="1">
      <c r="A314" s="14"/>
      <c r="B314" s="262"/>
      <c r="C314" s="263"/>
      <c r="D314" s="253" t="s">
        <v>136</v>
      </c>
      <c r="E314" s="264" t="s">
        <v>1</v>
      </c>
      <c r="F314" s="265" t="s">
        <v>895</v>
      </c>
      <c r="G314" s="263"/>
      <c r="H314" s="266">
        <v>4.6799999999999997</v>
      </c>
      <c r="I314" s="267"/>
      <c r="J314" s="263"/>
      <c r="K314" s="263"/>
      <c r="L314" s="268"/>
      <c r="M314" s="269"/>
      <c r="N314" s="270"/>
      <c r="O314" s="270"/>
      <c r="P314" s="270"/>
      <c r="Q314" s="270"/>
      <c r="R314" s="270"/>
      <c r="S314" s="270"/>
      <c r="T314" s="27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72" t="s">
        <v>136</v>
      </c>
      <c r="AU314" s="272" t="s">
        <v>83</v>
      </c>
      <c r="AV314" s="14" t="s">
        <v>83</v>
      </c>
      <c r="AW314" s="14" t="s">
        <v>30</v>
      </c>
      <c r="AX314" s="14" t="s">
        <v>73</v>
      </c>
      <c r="AY314" s="272" t="s">
        <v>128</v>
      </c>
    </row>
    <row r="315" s="13" customFormat="1">
      <c r="A315" s="13"/>
      <c r="B315" s="251"/>
      <c r="C315" s="252"/>
      <c r="D315" s="253" t="s">
        <v>136</v>
      </c>
      <c r="E315" s="254" t="s">
        <v>1</v>
      </c>
      <c r="F315" s="255" t="s">
        <v>896</v>
      </c>
      <c r="G315" s="252"/>
      <c r="H315" s="254" t="s">
        <v>1</v>
      </c>
      <c r="I315" s="256"/>
      <c r="J315" s="252"/>
      <c r="K315" s="252"/>
      <c r="L315" s="257"/>
      <c r="M315" s="258"/>
      <c r="N315" s="259"/>
      <c r="O315" s="259"/>
      <c r="P315" s="259"/>
      <c r="Q315" s="259"/>
      <c r="R315" s="259"/>
      <c r="S315" s="259"/>
      <c r="T315" s="26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1" t="s">
        <v>136</v>
      </c>
      <c r="AU315" s="261" t="s">
        <v>83</v>
      </c>
      <c r="AV315" s="13" t="s">
        <v>81</v>
      </c>
      <c r="AW315" s="13" t="s">
        <v>30</v>
      </c>
      <c r="AX315" s="13" t="s">
        <v>73</v>
      </c>
      <c r="AY315" s="261" t="s">
        <v>128</v>
      </c>
    </row>
    <row r="316" s="14" customFormat="1">
      <c r="A316" s="14"/>
      <c r="B316" s="262"/>
      <c r="C316" s="263"/>
      <c r="D316" s="253" t="s">
        <v>136</v>
      </c>
      <c r="E316" s="264" t="s">
        <v>1</v>
      </c>
      <c r="F316" s="265" t="s">
        <v>897</v>
      </c>
      <c r="G316" s="263"/>
      <c r="H316" s="266">
        <v>3.6400000000000001</v>
      </c>
      <c r="I316" s="267"/>
      <c r="J316" s="263"/>
      <c r="K316" s="263"/>
      <c r="L316" s="268"/>
      <c r="M316" s="269"/>
      <c r="N316" s="270"/>
      <c r="O316" s="270"/>
      <c r="P316" s="270"/>
      <c r="Q316" s="270"/>
      <c r="R316" s="270"/>
      <c r="S316" s="270"/>
      <c r="T316" s="27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72" t="s">
        <v>136</v>
      </c>
      <c r="AU316" s="272" t="s">
        <v>83</v>
      </c>
      <c r="AV316" s="14" t="s">
        <v>83</v>
      </c>
      <c r="AW316" s="14" t="s">
        <v>30</v>
      </c>
      <c r="AX316" s="14" t="s">
        <v>73</v>
      </c>
      <c r="AY316" s="272" t="s">
        <v>128</v>
      </c>
    </row>
    <row r="317" s="14" customFormat="1">
      <c r="A317" s="14"/>
      <c r="B317" s="262"/>
      <c r="C317" s="263"/>
      <c r="D317" s="253" t="s">
        <v>136</v>
      </c>
      <c r="E317" s="264" t="s">
        <v>1</v>
      </c>
      <c r="F317" s="265" t="s">
        <v>897</v>
      </c>
      <c r="G317" s="263"/>
      <c r="H317" s="266">
        <v>3.6400000000000001</v>
      </c>
      <c r="I317" s="267"/>
      <c r="J317" s="263"/>
      <c r="K317" s="263"/>
      <c r="L317" s="268"/>
      <c r="M317" s="269"/>
      <c r="N317" s="270"/>
      <c r="O317" s="270"/>
      <c r="P317" s="270"/>
      <c r="Q317" s="270"/>
      <c r="R317" s="270"/>
      <c r="S317" s="270"/>
      <c r="T317" s="27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2" t="s">
        <v>136</v>
      </c>
      <c r="AU317" s="272" t="s">
        <v>83</v>
      </c>
      <c r="AV317" s="14" t="s">
        <v>83</v>
      </c>
      <c r="AW317" s="14" t="s">
        <v>30</v>
      </c>
      <c r="AX317" s="14" t="s">
        <v>73</v>
      </c>
      <c r="AY317" s="272" t="s">
        <v>128</v>
      </c>
    </row>
    <row r="318" s="16" customFormat="1">
      <c r="A318" s="16"/>
      <c r="B318" s="284"/>
      <c r="C318" s="285"/>
      <c r="D318" s="253" t="s">
        <v>136</v>
      </c>
      <c r="E318" s="286" t="s">
        <v>1</v>
      </c>
      <c r="F318" s="287" t="s">
        <v>215</v>
      </c>
      <c r="G318" s="285"/>
      <c r="H318" s="288">
        <v>85.400000000000006</v>
      </c>
      <c r="I318" s="289"/>
      <c r="J318" s="285"/>
      <c r="K318" s="285"/>
      <c r="L318" s="290"/>
      <c r="M318" s="291"/>
      <c r="N318" s="292"/>
      <c r="O318" s="292"/>
      <c r="P318" s="292"/>
      <c r="Q318" s="292"/>
      <c r="R318" s="292"/>
      <c r="S318" s="292"/>
      <c r="T318" s="293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T318" s="294" t="s">
        <v>136</v>
      </c>
      <c r="AU318" s="294" t="s">
        <v>83</v>
      </c>
      <c r="AV318" s="16" t="s">
        <v>143</v>
      </c>
      <c r="AW318" s="16" t="s">
        <v>30</v>
      </c>
      <c r="AX318" s="16" t="s">
        <v>73</v>
      </c>
      <c r="AY318" s="294" t="s">
        <v>128</v>
      </c>
    </row>
    <row r="319" s="15" customFormat="1">
      <c r="A319" s="15"/>
      <c r="B319" s="273"/>
      <c r="C319" s="274"/>
      <c r="D319" s="253" t="s">
        <v>136</v>
      </c>
      <c r="E319" s="275" t="s">
        <v>1</v>
      </c>
      <c r="F319" s="276" t="s">
        <v>176</v>
      </c>
      <c r="G319" s="274"/>
      <c r="H319" s="277">
        <v>247.28999999999999</v>
      </c>
      <c r="I319" s="278"/>
      <c r="J319" s="274"/>
      <c r="K319" s="274"/>
      <c r="L319" s="279"/>
      <c r="M319" s="280"/>
      <c r="N319" s="281"/>
      <c r="O319" s="281"/>
      <c r="P319" s="281"/>
      <c r="Q319" s="281"/>
      <c r="R319" s="281"/>
      <c r="S319" s="281"/>
      <c r="T319" s="282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83" t="s">
        <v>136</v>
      </c>
      <c r="AU319" s="283" t="s">
        <v>83</v>
      </c>
      <c r="AV319" s="15" t="s">
        <v>134</v>
      </c>
      <c r="AW319" s="15" t="s">
        <v>30</v>
      </c>
      <c r="AX319" s="15" t="s">
        <v>81</v>
      </c>
      <c r="AY319" s="283" t="s">
        <v>128</v>
      </c>
    </row>
    <row r="320" s="2" customFormat="1" ht="21.75" customHeight="1">
      <c r="A320" s="39"/>
      <c r="B320" s="40"/>
      <c r="C320" s="237" t="s">
        <v>261</v>
      </c>
      <c r="D320" s="237" t="s">
        <v>130</v>
      </c>
      <c r="E320" s="238" t="s">
        <v>978</v>
      </c>
      <c r="F320" s="239" t="s">
        <v>979</v>
      </c>
      <c r="G320" s="240" t="s">
        <v>151</v>
      </c>
      <c r="H320" s="241">
        <v>14.199999999999999</v>
      </c>
      <c r="I320" s="242"/>
      <c r="J320" s="243">
        <f>ROUND(I320*H320,2)</f>
        <v>0</v>
      </c>
      <c r="K320" s="244"/>
      <c r="L320" s="45"/>
      <c r="M320" s="245" t="s">
        <v>1</v>
      </c>
      <c r="N320" s="246" t="s">
        <v>38</v>
      </c>
      <c r="O320" s="92"/>
      <c r="P320" s="247">
        <f>O320*H320</f>
        <v>0</v>
      </c>
      <c r="Q320" s="247">
        <v>0</v>
      </c>
      <c r="R320" s="247">
        <f>Q320*H320</f>
        <v>0</v>
      </c>
      <c r="S320" s="247">
        <v>0</v>
      </c>
      <c r="T320" s="248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9" t="s">
        <v>134</v>
      </c>
      <c r="AT320" s="249" t="s">
        <v>130</v>
      </c>
      <c r="AU320" s="249" t="s">
        <v>83</v>
      </c>
      <c r="AY320" s="18" t="s">
        <v>128</v>
      </c>
      <c r="BE320" s="250">
        <f>IF(N320="základní",J320,0)</f>
        <v>0</v>
      </c>
      <c r="BF320" s="250">
        <f>IF(N320="snížená",J320,0)</f>
        <v>0</v>
      </c>
      <c r="BG320" s="250">
        <f>IF(N320="zákl. přenesená",J320,0)</f>
        <v>0</v>
      </c>
      <c r="BH320" s="250">
        <f>IF(N320="sníž. přenesená",J320,0)</f>
        <v>0</v>
      </c>
      <c r="BI320" s="250">
        <f>IF(N320="nulová",J320,0)</f>
        <v>0</v>
      </c>
      <c r="BJ320" s="18" t="s">
        <v>81</v>
      </c>
      <c r="BK320" s="250">
        <f>ROUND(I320*H320,2)</f>
        <v>0</v>
      </c>
      <c r="BL320" s="18" t="s">
        <v>134</v>
      </c>
      <c r="BM320" s="249" t="s">
        <v>980</v>
      </c>
    </row>
    <row r="321" s="13" customFormat="1">
      <c r="A321" s="13"/>
      <c r="B321" s="251"/>
      <c r="C321" s="252"/>
      <c r="D321" s="253" t="s">
        <v>136</v>
      </c>
      <c r="E321" s="254" t="s">
        <v>1</v>
      </c>
      <c r="F321" s="255" t="s">
        <v>887</v>
      </c>
      <c r="G321" s="252"/>
      <c r="H321" s="254" t="s">
        <v>1</v>
      </c>
      <c r="I321" s="256"/>
      <c r="J321" s="252"/>
      <c r="K321" s="252"/>
      <c r="L321" s="257"/>
      <c r="M321" s="258"/>
      <c r="N321" s="259"/>
      <c r="O321" s="259"/>
      <c r="P321" s="259"/>
      <c r="Q321" s="259"/>
      <c r="R321" s="259"/>
      <c r="S321" s="259"/>
      <c r="T321" s="26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1" t="s">
        <v>136</v>
      </c>
      <c r="AU321" s="261" t="s">
        <v>83</v>
      </c>
      <c r="AV321" s="13" t="s">
        <v>81</v>
      </c>
      <c r="AW321" s="13" t="s">
        <v>30</v>
      </c>
      <c r="AX321" s="13" t="s">
        <v>73</v>
      </c>
      <c r="AY321" s="261" t="s">
        <v>128</v>
      </c>
    </row>
    <row r="322" s="13" customFormat="1">
      <c r="A322" s="13"/>
      <c r="B322" s="251"/>
      <c r="C322" s="252"/>
      <c r="D322" s="253" t="s">
        <v>136</v>
      </c>
      <c r="E322" s="254" t="s">
        <v>1</v>
      </c>
      <c r="F322" s="255" t="s">
        <v>901</v>
      </c>
      <c r="G322" s="252"/>
      <c r="H322" s="254" t="s">
        <v>1</v>
      </c>
      <c r="I322" s="256"/>
      <c r="J322" s="252"/>
      <c r="K322" s="252"/>
      <c r="L322" s="257"/>
      <c r="M322" s="258"/>
      <c r="N322" s="259"/>
      <c r="O322" s="259"/>
      <c r="P322" s="259"/>
      <c r="Q322" s="259"/>
      <c r="R322" s="259"/>
      <c r="S322" s="259"/>
      <c r="T322" s="26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1" t="s">
        <v>136</v>
      </c>
      <c r="AU322" s="261" t="s">
        <v>83</v>
      </c>
      <c r="AV322" s="13" t="s">
        <v>81</v>
      </c>
      <c r="AW322" s="13" t="s">
        <v>30</v>
      </c>
      <c r="AX322" s="13" t="s">
        <v>73</v>
      </c>
      <c r="AY322" s="261" t="s">
        <v>128</v>
      </c>
    </row>
    <row r="323" s="14" customFormat="1">
      <c r="A323" s="14"/>
      <c r="B323" s="262"/>
      <c r="C323" s="263"/>
      <c r="D323" s="253" t="s">
        <v>136</v>
      </c>
      <c r="E323" s="264" t="s">
        <v>1</v>
      </c>
      <c r="F323" s="265" t="s">
        <v>902</v>
      </c>
      <c r="G323" s="263"/>
      <c r="H323" s="266">
        <v>4.7999999999999998</v>
      </c>
      <c r="I323" s="267"/>
      <c r="J323" s="263"/>
      <c r="K323" s="263"/>
      <c r="L323" s="268"/>
      <c r="M323" s="269"/>
      <c r="N323" s="270"/>
      <c r="O323" s="270"/>
      <c r="P323" s="270"/>
      <c r="Q323" s="270"/>
      <c r="R323" s="270"/>
      <c r="S323" s="270"/>
      <c r="T323" s="27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2" t="s">
        <v>136</v>
      </c>
      <c r="AU323" s="272" t="s">
        <v>83</v>
      </c>
      <c r="AV323" s="14" t="s">
        <v>83</v>
      </c>
      <c r="AW323" s="14" t="s">
        <v>30</v>
      </c>
      <c r="AX323" s="14" t="s">
        <v>73</v>
      </c>
      <c r="AY323" s="272" t="s">
        <v>128</v>
      </c>
    </row>
    <row r="324" s="16" customFormat="1">
      <c r="A324" s="16"/>
      <c r="B324" s="284"/>
      <c r="C324" s="285"/>
      <c r="D324" s="253" t="s">
        <v>136</v>
      </c>
      <c r="E324" s="286" t="s">
        <v>1</v>
      </c>
      <c r="F324" s="287" t="s">
        <v>215</v>
      </c>
      <c r="G324" s="285"/>
      <c r="H324" s="288">
        <v>4.7999999999999998</v>
      </c>
      <c r="I324" s="289"/>
      <c r="J324" s="285"/>
      <c r="K324" s="285"/>
      <c r="L324" s="290"/>
      <c r="M324" s="291"/>
      <c r="N324" s="292"/>
      <c r="O324" s="292"/>
      <c r="P324" s="292"/>
      <c r="Q324" s="292"/>
      <c r="R324" s="292"/>
      <c r="S324" s="292"/>
      <c r="T324" s="293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94" t="s">
        <v>136</v>
      </c>
      <c r="AU324" s="294" t="s">
        <v>83</v>
      </c>
      <c r="AV324" s="16" t="s">
        <v>143</v>
      </c>
      <c r="AW324" s="16" t="s">
        <v>30</v>
      </c>
      <c r="AX324" s="16" t="s">
        <v>73</v>
      </c>
      <c r="AY324" s="294" t="s">
        <v>128</v>
      </c>
    </row>
    <row r="325" s="13" customFormat="1">
      <c r="A325" s="13"/>
      <c r="B325" s="251"/>
      <c r="C325" s="252"/>
      <c r="D325" s="253" t="s">
        <v>136</v>
      </c>
      <c r="E325" s="254" t="s">
        <v>1</v>
      </c>
      <c r="F325" s="255" t="s">
        <v>891</v>
      </c>
      <c r="G325" s="252"/>
      <c r="H325" s="254" t="s">
        <v>1</v>
      </c>
      <c r="I325" s="256"/>
      <c r="J325" s="252"/>
      <c r="K325" s="252"/>
      <c r="L325" s="257"/>
      <c r="M325" s="258"/>
      <c r="N325" s="259"/>
      <c r="O325" s="259"/>
      <c r="P325" s="259"/>
      <c r="Q325" s="259"/>
      <c r="R325" s="259"/>
      <c r="S325" s="259"/>
      <c r="T325" s="26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1" t="s">
        <v>136</v>
      </c>
      <c r="AU325" s="261" t="s">
        <v>83</v>
      </c>
      <c r="AV325" s="13" t="s">
        <v>81</v>
      </c>
      <c r="AW325" s="13" t="s">
        <v>30</v>
      </c>
      <c r="AX325" s="13" t="s">
        <v>73</v>
      </c>
      <c r="AY325" s="261" t="s">
        <v>128</v>
      </c>
    </row>
    <row r="326" s="13" customFormat="1">
      <c r="A326" s="13"/>
      <c r="B326" s="251"/>
      <c r="C326" s="252"/>
      <c r="D326" s="253" t="s">
        <v>136</v>
      </c>
      <c r="E326" s="254" t="s">
        <v>1</v>
      </c>
      <c r="F326" s="255" t="s">
        <v>901</v>
      </c>
      <c r="G326" s="252"/>
      <c r="H326" s="254" t="s">
        <v>1</v>
      </c>
      <c r="I326" s="256"/>
      <c r="J326" s="252"/>
      <c r="K326" s="252"/>
      <c r="L326" s="257"/>
      <c r="M326" s="258"/>
      <c r="N326" s="259"/>
      <c r="O326" s="259"/>
      <c r="P326" s="259"/>
      <c r="Q326" s="259"/>
      <c r="R326" s="259"/>
      <c r="S326" s="259"/>
      <c r="T326" s="26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1" t="s">
        <v>136</v>
      </c>
      <c r="AU326" s="261" t="s">
        <v>83</v>
      </c>
      <c r="AV326" s="13" t="s">
        <v>81</v>
      </c>
      <c r="AW326" s="13" t="s">
        <v>30</v>
      </c>
      <c r="AX326" s="13" t="s">
        <v>73</v>
      </c>
      <c r="AY326" s="261" t="s">
        <v>128</v>
      </c>
    </row>
    <row r="327" s="14" customFormat="1">
      <c r="A327" s="14"/>
      <c r="B327" s="262"/>
      <c r="C327" s="263"/>
      <c r="D327" s="253" t="s">
        <v>136</v>
      </c>
      <c r="E327" s="264" t="s">
        <v>1</v>
      </c>
      <c r="F327" s="265" t="s">
        <v>903</v>
      </c>
      <c r="G327" s="263"/>
      <c r="H327" s="266">
        <v>5.7599999999999998</v>
      </c>
      <c r="I327" s="267"/>
      <c r="J327" s="263"/>
      <c r="K327" s="263"/>
      <c r="L327" s="268"/>
      <c r="M327" s="269"/>
      <c r="N327" s="270"/>
      <c r="O327" s="270"/>
      <c r="P327" s="270"/>
      <c r="Q327" s="270"/>
      <c r="R327" s="270"/>
      <c r="S327" s="270"/>
      <c r="T327" s="27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72" t="s">
        <v>136</v>
      </c>
      <c r="AU327" s="272" t="s">
        <v>83</v>
      </c>
      <c r="AV327" s="14" t="s">
        <v>83</v>
      </c>
      <c r="AW327" s="14" t="s">
        <v>30</v>
      </c>
      <c r="AX327" s="14" t="s">
        <v>73</v>
      </c>
      <c r="AY327" s="272" t="s">
        <v>128</v>
      </c>
    </row>
    <row r="328" s="13" customFormat="1">
      <c r="A328" s="13"/>
      <c r="B328" s="251"/>
      <c r="C328" s="252"/>
      <c r="D328" s="253" t="s">
        <v>136</v>
      </c>
      <c r="E328" s="254" t="s">
        <v>1</v>
      </c>
      <c r="F328" s="255" t="s">
        <v>904</v>
      </c>
      <c r="G328" s="252"/>
      <c r="H328" s="254" t="s">
        <v>1</v>
      </c>
      <c r="I328" s="256"/>
      <c r="J328" s="252"/>
      <c r="K328" s="252"/>
      <c r="L328" s="257"/>
      <c r="M328" s="258"/>
      <c r="N328" s="259"/>
      <c r="O328" s="259"/>
      <c r="P328" s="259"/>
      <c r="Q328" s="259"/>
      <c r="R328" s="259"/>
      <c r="S328" s="259"/>
      <c r="T328" s="26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1" t="s">
        <v>136</v>
      </c>
      <c r="AU328" s="261" t="s">
        <v>83</v>
      </c>
      <c r="AV328" s="13" t="s">
        <v>81</v>
      </c>
      <c r="AW328" s="13" t="s">
        <v>30</v>
      </c>
      <c r="AX328" s="13" t="s">
        <v>73</v>
      </c>
      <c r="AY328" s="261" t="s">
        <v>128</v>
      </c>
    </row>
    <row r="329" s="14" customFormat="1">
      <c r="A329" s="14"/>
      <c r="B329" s="262"/>
      <c r="C329" s="263"/>
      <c r="D329" s="253" t="s">
        <v>136</v>
      </c>
      <c r="E329" s="264" t="s">
        <v>1</v>
      </c>
      <c r="F329" s="265" t="s">
        <v>897</v>
      </c>
      <c r="G329" s="263"/>
      <c r="H329" s="266">
        <v>3.6400000000000001</v>
      </c>
      <c r="I329" s="267"/>
      <c r="J329" s="263"/>
      <c r="K329" s="263"/>
      <c r="L329" s="268"/>
      <c r="M329" s="269"/>
      <c r="N329" s="270"/>
      <c r="O329" s="270"/>
      <c r="P329" s="270"/>
      <c r="Q329" s="270"/>
      <c r="R329" s="270"/>
      <c r="S329" s="270"/>
      <c r="T329" s="27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2" t="s">
        <v>136</v>
      </c>
      <c r="AU329" s="272" t="s">
        <v>83</v>
      </c>
      <c r="AV329" s="14" t="s">
        <v>83</v>
      </c>
      <c r="AW329" s="14" t="s">
        <v>30</v>
      </c>
      <c r="AX329" s="14" t="s">
        <v>73</v>
      </c>
      <c r="AY329" s="272" t="s">
        <v>128</v>
      </c>
    </row>
    <row r="330" s="16" customFormat="1">
      <c r="A330" s="16"/>
      <c r="B330" s="284"/>
      <c r="C330" s="285"/>
      <c r="D330" s="253" t="s">
        <v>136</v>
      </c>
      <c r="E330" s="286" t="s">
        <v>1</v>
      </c>
      <c r="F330" s="287" t="s">
        <v>215</v>
      </c>
      <c r="G330" s="285"/>
      <c r="H330" s="288">
        <v>9.4000000000000004</v>
      </c>
      <c r="I330" s="289"/>
      <c r="J330" s="285"/>
      <c r="K330" s="285"/>
      <c r="L330" s="290"/>
      <c r="M330" s="291"/>
      <c r="N330" s="292"/>
      <c r="O330" s="292"/>
      <c r="P330" s="292"/>
      <c r="Q330" s="292"/>
      <c r="R330" s="292"/>
      <c r="S330" s="292"/>
      <c r="T330" s="293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T330" s="294" t="s">
        <v>136</v>
      </c>
      <c r="AU330" s="294" t="s">
        <v>83</v>
      </c>
      <c r="AV330" s="16" t="s">
        <v>143</v>
      </c>
      <c r="AW330" s="16" t="s">
        <v>30</v>
      </c>
      <c r="AX330" s="16" t="s">
        <v>73</v>
      </c>
      <c r="AY330" s="294" t="s">
        <v>128</v>
      </c>
    </row>
    <row r="331" s="15" customFormat="1">
      <c r="A331" s="15"/>
      <c r="B331" s="273"/>
      <c r="C331" s="274"/>
      <c r="D331" s="253" t="s">
        <v>136</v>
      </c>
      <c r="E331" s="275" t="s">
        <v>1</v>
      </c>
      <c r="F331" s="276" t="s">
        <v>176</v>
      </c>
      <c r="G331" s="274"/>
      <c r="H331" s="277">
        <v>14.199999999999999</v>
      </c>
      <c r="I331" s="278"/>
      <c r="J331" s="274"/>
      <c r="K331" s="274"/>
      <c r="L331" s="279"/>
      <c r="M331" s="280"/>
      <c r="N331" s="281"/>
      <c r="O331" s="281"/>
      <c r="P331" s="281"/>
      <c r="Q331" s="281"/>
      <c r="R331" s="281"/>
      <c r="S331" s="281"/>
      <c r="T331" s="282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83" t="s">
        <v>136</v>
      </c>
      <c r="AU331" s="283" t="s">
        <v>83</v>
      </c>
      <c r="AV331" s="15" t="s">
        <v>134</v>
      </c>
      <c r="AW331" s="15" t="s">
        <v>30</v>
      </c>
      <c r="AX331" s="15" t="s">
        <v>81</v>
      </c>
      <c r="AY331" s="283" t="s">
        <v>128</v>
      </c>
    </row>
    <row r="332" s="2" customFormat="1" ht="16.5" customHeight="1">
      <c r="A332" s="39"/>
      <c r="B332" s="40"/>
      <c r="C332" s="237" t="s">
        <v>268</v>
      </c>
      <c r="D332" s="237" t="s">
        <v>130</v>
      </c>
      <c r="E332" s="238" t="s">
        <v>243</v>
      </c>
      <c r="F332" s="239" t="s">
        <v>244</v>
      </c>
      <c r="G332" s="240" t="s">
        <v>151</v>
      </c>
      <c r="H332" s="241">
        <v>661</v>
      </c>
      <c r="I332" s="242"/>
      <c r="J332" s="243">
        <f>ROUND(I332*H332,2)</f>
        <v>0</v>
      </c>
      <c r="K332" s="244"/>
      <c r="L332" s="45"/>
      <c r="M332" s="245" t="s">
        <v>1</v>
      </c>
      <c r="N332" s="246" t="s">
        <v>38</v>
      </c>
      <c r="O332" s="92"/>
      <c r="P332" s="247">
        <f>O332*H332</f>
        <v>0</v>
      </c>
      <c r="Q332" s="247">
        <v>0</v>
      </c>
      <c r="R332" s="247">
        <f>Q332*H332</f>
        <v>0</v>
      </c>
      <c r="S332" s="247">
        <v>0</v>
      </c>
      <c r="T332" s="248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9" t="s">
        <v>134</v>
      </c>
      <c r="AT332" s="249" t="s">
        <v>130</v>
      </c>
      <c r="AU332" s="249" t="s">
        <v>83</v>
      </c>
      <c r="AY332" s="18" t="s">
        <v>128</v>
      </c>
      <c r="BE332" s="250">
        <f>IF(N332="základní",J332,0)</f>
        <v>0</v>
      </c>
      <c r="BF332" s="250">
        <f>IF(N332="snížená",J332,0)</f>
        <v>0</v>
      </c>
      <c r="BG332" s="250">
        <f>IF(N332="zákl. přenesená",J332,0)</f>
        <v>0</v>
      </c>
      <c r="BH332" s="250">
        <f>IF(N332="sníž. přenesená",J332,0)</f>
        <v>0</v>
      </c>
      <c r="BI332" s="250">
        <f>IF(N332="nulová",J332,0)</f>
        <v>0</v>
      </c>
      <c r="BJ332" s="18" t="s">
        <v>81</v>
      </c>
      <c r="BK332" s="250">
        <f>ROUND(I332*H332,2)</f>
        <v>0</v>
      </c>
      <c r="BL332" s="18" t="s">
        <v>134</v>
      </c>
      <c r="BM332" s="249" t="s">
        <v>981</v>
      </c>
    </row>
    <row r="333" s="13" customFormat="1">
      <c r="A333" s="13"/>
      <c r="B333" s="251"/>
      <c r="C333" s="252"/>
      <c r="D333" s="253" t="s">
        <v>136</v>
      </c>
      <c r="E333" s="254" t="s">
        <v>1</v>
      </c>
      <c r="F333" s="255" t="s">
        <v>246</v>
      </c>
      <c r="G333" s="252"/>
      <c r="H333" s="254" t="s">
        <v>1</v>
      </c>
      <c r="I333" s="256"/>
      <c r="J333" s="252"/>
      <c r="K333" s="252"/>
      <c r="L333" s="257"/>
      <c r="M333" s="258"/>
      <c r="N333" s="259"/>
      <c r="O333" s="259"/>
      <c r="P333" s="259"/>
      <c r="Q333" s="259"/>
      <c r="R333" s="259"/>
      <c r="S333" s="259"/>
      <c r="T333" s="26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1" t="s">
        <v>136</v>
      </c>
      <c r="AU333" s="261" t="s">
        <v>83</v>
      </c>
      <c r="AV333" s="13" t="s">
        <v>81</v>
      </c>
      <c r="AW333" s="13" t="s">
        <v>30</v>
      </c>
      <c r="AX333" s="13" t="s">
        <v>73</v>
      </c>
      <c r="AY333" s="261" t="s">
        <v>128</v>
      </c>
    </row>
    <row r="334" s="13" customFormat="1">
      <c r="A334" s="13"/>
      <c r="B334" s="251"/>
      <c r="C334" s="252"/>
      <c r="D334" s="253" t="s">
        <v>136</v>
      </c>
      <c r="E334" s="254" t="s">
        <v>1</v>
      </c>
      <c r="F334" s="255" t="s">
        <v>247</v>
      </c>
      <c r="G334" s="252"/>
      <c r="H334" s="254" t="s">
        <v>1</v>
      </c>
      <c r="I334" s="256"/>
      <c r="J334" s="252"/>
      <c r="K334" s="252"/>
      <c r="L334" s="257"/>
      <c r="M334" s="258"/>
      <c r="N334" s="259"/>
      <c r="O334" s="259"/>
      <c r="P334" s="259"/>
      <c r="Q334" s="259"/>
      <c r="R334" s="259"/>
      <c r="S334" s="259"/>
      <c r="T334" s="26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1" t="s">
        <v>136</v>
      </c>
      <c r="AU334" s="261" t="s">
        <v>83</v>
      </c>
      <c r="AV334" s="13" t="s">
        <v>81</v>
      </c>
      <c r="AW334" s="13" t="s">
        <v>30</v>
      </c>
      <c r="AX334" s="13" t="s">
        <v>73</v>
      </c>
      <c r="AY334" s="261" t="s">
        <v>128</v>
      </c>
    </row>
    <row r="335" s="13" customFormat="1">
      <c r="A335" s="13"/>
      <c r="B335" s="251"/>
      <c r="C335" s="252"/>
      <c r="D335" s="253" t="s">
        <v>136</v>
      </c>
      <c r="E335" s="254" t="s">
        <v>1</v>
      </c>
      <c r="F335" s="255" t="s">
        <v>248</v>
      </c>
      <c r="G335" s="252"/>
      <c r="H335" s="254" t="s">
        <v>1</v>
      </c>
      <c r="I335" s="256"/>
      <c r="J335" s="252"/>
      <c r="K335" s="252"/>
      <c r="L335" s="257"/>
      <c r="M335" s="258"/>
      <c r="N335" s="259"/>
      <c r="O335" s="259"/>
      <c r="P335" s="259"/>
      <c r="Q335" s="259"/>
      <c r="R335" s="259"/>
      <c r="S335" s="259"/>
      <c r="T335" s="26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1" t="s">
        <v>136</v>
      </c>
      <c r="AU335" s="261" t="s">
        <v>83</v>
      </c>
      <c r="AV335" s="13" t="s">
        <v>81</v>
      </c>
      <c r="AW335" s="13" t="s">
        <v>30</v>
      </c>
      <c r="AX335" s="13" t="s">
        <v>73</v>
      </c>
      <c r="AY335" s="261" t="s">
        <v>128</v>
      </c>
    </row>
    <row r="336" s="13" customFormat="1">
      <c r="A336" s="13"/>
      <c r="B336" s="251"/>
      <c r="C336" s="252"/>
      <c r="D336" s="253" t="s">
        <v>136</v>
      </c>
      <c r="E336" s="254" t="s">
        <v>1</v>
      </c>
      <c r="F336" s="255" t="s">
        <v>249</v>
      </c>
      <c r="G336" s="252"/>
      <c r="H336" s="254" t="s">
        <v>1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1" t="s">
        <v>136</v>
      </c>
      <c r="AU336" s="261" t="s">
        <v>83</v>
      </c>
      <c r="AV336" s="13" t="s">
        <v>81</v>
      </c>
      <c r="AW336" s="13" t="s">
        <v>30</v>
      </c>
      <c r="AX336" s="13" t="s">
        <v>73</v>
      </c>
      <c r="AY336" s="261" t="s">
        <v>128</v>
      </c>
    </row>
    <row r="337" s="13" customFormat="1">
      <c r="A337" s="13"/>
      <c r="B337" s="251"/>
      <c r="C337" s="252"/>
      <c r="D337" s="253" t="s">
        <v>136</v>
      </c>
      <c r="E337" s="254" t="s">
        <v>1</v>
      </c>
      <c r="F337" s="255" t="s">
        <v>250</v>
      </c>
      <c r="G337" s="252"/>
      <c r="H337" s="254" t="s">
        <v>1</v>
      </c>
      <c r="I337" s="256"/>
      <c r="J337" s="252"/>
      <c r="K337" s="252"/>
      <c r="L337" s="257"/>
      <c r="M337" s="258"/>
      <c r="N337" s="259"/>
      <c r="O337" s="259"/>
      <c r="P337" s="259"/>
      <c r="Q337" s="259"/>
      <c r="R337" s="259"/>
      <c r="S337" s="259"/>
      <c r="T337" s="26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1" t="s">
        <v>136</v>
      </c>
      <c r="AU337" s="261" t="s">
        <v>83</v>
      </c>
      <c r="AV337" s="13" t="s">
        <v>81</v>
      </c>
      <c r="AW337" s="13" t="s">
        <v>30</v>
      </c>
      <c r="AX337" s="13" t="s">
        <v>73</v>
      </c>
      <c r="AY337" s="261" t="s">
        <v>128</v>
      </c>
    </row>
    <row r="338" s="13" customFormat="1">
      <c r="A338" s="13"/>
      <c r="B338" s="251"/>
      <c r="C338" s="252"/>
      <c r="D338" s="253" t="s">
        <v>136</v>
      </c>
      <c r="E338" s="254" t="s">
        <v>1</v>
      </c>
      <c r="F338" s="255" t="s">
        <v>251</v>
      </c>
      <c r="G338" s="252"/>
      <c r="H338" s="254" t="s">
        <v>1</v>
      </c>
      <c r="I338" s="256"/>
      <c r="J338" s="252"/>
      <c r="K338" s="252"/>
      <c r="L338" s="257"/>
      <c r="M338" s="258"/>
      <c r="N338" s="259"/>
      <c r="O338" s="259"/>
      <c r="P338" s="259"/>
      <c r="Q338" s="259"/>
      <c r="R338" s="259"/>
      <c r="S338" s="259"/>
      <c r="T338" s="26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61" t="s">
        <v>136</v>
      </c>
      <c r="AU338" s="261" t="s">
        <v>83</v>
      </c>
      <c r="AV338" s="13" t="s">
        <v>81</v>
      </c>
      <c r="AW338" s="13" t="s">
        <v>30</v>
      </c>
      <c r="AX338" s="13" t="s">
        <v>73</v>
      </c>
      <c r="AY338" s="261" t="s">
        <v>128</v>
      </c>
    </row>
    <row r="339" s="13" customFormat="1">
      <c r="A339" s="13"/>
      <c r="B339" s="251"/>
      <c r="C339" s="252"/>
      <c r="D339" s="253" t="s">
        <v>136</v>
      </c>
      <c r="E339" s="254" t="s">
        <v>1</v>
      </c>
      <c r="F339" s="255" t="s">
        <v>252</v>
      </c>
      <c r="G339" s="252"/>
      <c r="H339" s="254" t="s">
        <v>1</v>
      </c>
      <c r="I339" s="256"/>
      <c r="J339" s="252"/>
      <c r="K339" s="252"/>
      <c r="L339" s="257"/>
      <c r="M339" s="258"/>
      <c r="N339" s="259"/>
      <c r="O339" s="259"/>
      <c r="P339" s="259"/>
      <c r="Q339" s="259"/>
      <c r="R339" s="259"/>
      <c r="S339" s="259"/>
      <c r="T339" s="26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1" t="s">
        <v>136</v>
      </c>
      <c r="AU339" s="261" t="s">
        <v>83</v>
      </c>
      <c r="AV339" s="13" t="s">
        <v>81</v>
      </c>
      <c r="AW339" s="13" t="s">
        <v>30</v>
      </c>
      <c r="AX339" s="13" t="s">
        <v>73</v>
      </c>
      <c r="AY339" s="261" t="s">
        <v>128</v>
      </c>
    </row>
    <row r="340" s="13" customFormat="1">
      <c r="A340" s="13"/>
      <c r="B340" s="251"/>
      <c r="C340" s="252"/>
      <c r="D340" s="253" t="s">
        <v>136</v>
      </c>
      <c r="E340" s="254" t="s">
        <v>1</v>
      </c>
      <c r="F340" s="255" t="s">
        <v>253</v>
      </c>
      <c r="G340" s="252"/>
      <c r="H340" s="254" t="s">
        <v>1</v>
      </c>
      <c r="I340" s="256"/>
      <c r="J340" s="252"/>
      <c r="K340" s="252"/>
      <c r="L340" s="257"/>
      <c r="M340" s="258"/>
      <c r="N340" s="259"/>
      <c r="O340" s="259"/>
      <c r="P340" s="259"/>
      <c r="Q340" s="259"/>
      <c r="R340" s="259"/>
      <c r="S340" s="259"/>
      <c r="T340" s="26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1" t="s">
        <v>136</v>
      </c>
      <c r="AU340" s="261" t="s">
        <v>83</v>
      </c>
      <c r="AV340" s="13" t="s">
        <v>81</v>
      </c>
      <c r="AW340" s="13" t="s">
        <v>30</v>
      </c>
      <c r="AX340" s="13" t="s">
        <v>73</v>
      </c>
      <c r="AY340" s="261" t="s">
        <v>128</v>
      </c>
    </row>
    <row r="341" s="13" customFormat="1">
      <c r="A341" s="13"/>
      <c r="B341" s="251"/>
      <c r="C341" s="252"/>
      <c r="D341" s="253" t="s">
        <v>136</v>
      </c>
      <c r="E341" s="254" t="s">
        <v>1</v>
      </c>
      <c r="F341" s="255" t="s">
        <v>254</v>
      </c>
      <c r="G341" s="252"/>
      <c r="H341" s="254" t="s">
        <v>1</v>
      </c>
      <c r="I341" s="256"/>
      <c r="J341" s="252"/>
      <c r="K341" s="252"/>
      <c r="L341" s="257"/>
      <c r="M341" s="258"/>
      <c r="N341" s="259"/>
      <c r="O341" s="259"/>
      <c r="P341" s="259"/>
      <c r="Q341" s="259"/>
      <c r="R341" s="259"/>
      <c r="S341" s="259"/>
      <c r="T341" s="26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1" t="s">
        <v>136</v>
      </c>
      <c r="AU341" s="261" t="s">
        <v>83</v>
      </c>
      <c r="AV341" s="13" t="s">
        <v>81</v>
      </c>
      <c r="AW341" s="13" t="s">
        <v>30</v>
      </c>
      <c r="AX341" s="13" t="s">
        <v>73</v>
      </c>
      <c r="AY341" s="261" t="s">
        <v>128</v>
      </c>
    </row>
    <row r="342" s="13" customFormat="1">
      <c r="A342" s="13"/>
      <c r="B342" s="251"/>
      <c r="C342" s="252"/>
      <c r="D342" s="253" t="s">
        <v>136</v>
      </c>
      <c r="E342" s="254" t="s">
        <v>1</v>
      </c>
      <c r="F342" s="255" t="s">
        <v>260</v>
      </c>
      <c r="G342" s="252"/>
      <c r="H342" s="254" t="s">
        <v>1</v>
      </c>
      <c r="I342" s="256"/>
      <c r="J342" s="252"/>
      <c r="K342" s="252"/>
      <c r="L342" s="257"/>
      <c r="M342" s="258"/>
      <c r="N342" s="259"/>
      <c r="O342" s="259"/>
      <c r="P342" s="259"/>
      <c r="Q342" s="259"/>
      <c r="R342" s="259"/>
      <c r="S342" s="259"/>
      <c r="T342" s="26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61" t="s">
        <v>136</v>
      </c>
      <c r="AU342" s="261" t="s">
        <v>83</v>
      </c>
      <c r="AV342" s="13" t="s">
        <v>81</v>
      </c>
      <c r="AW342" s="13" t="s">
        <v>30</v>
      </c>
      <c r="AX342" s="13" t="s">
        <v>73</v>
      </c>
      <c r="AY342" s="261" t="s">
        <v>128</v>
      </c>
    </row>
    <row r="343" s="14" customFormat="1">
      <c r="A343" s="14"/>
      <c r="B343" s="262"/>
      <c r="C343" s="263"/>
      <c r="D343" s="253" t="s">
        <v>136</v>
      </c>
      <c r="E343" s="264" t="s">
        <v>1</v>
      </c>
      <c r="F343" s="265" t="s">
        <v>982</v>
      </c>
      <c r="G343" s="263"/>
      <c r="H343" s="266">
        <v>661</v>
      </c>
      <c r="I343" s="267"/>
      <c r="J343" s="263"/>
      <c r="K343" s="263"/>
      <c r="L343" s="268"/>
      <c r="M343" s="269"/>
      <c r="N343" s="270"/>
      <c r="O343" s="270"/>
      <c r="P343" s="270"/>
      <c r="Q343" s="270"/>
      <c r="R343" s="270"/>
      <c r="S343" s="270"/>
      <c r="T343" s="27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72" t="s">
        <v>136</v>
      </c>
      <c r="AU343" s="272" t="s">
        <v>83</v>
      </c>
      <c r="AV343" s="14" t="s">
        <v>83</v>
      </c>
      <c r="AW343" s="14" t="s">
        <v>30</v>
      </c>
      <c r="AX343" s="14" t="s">
        <v>81</v>
      </c>
      <c r="AY343" s="272" t="s">
        <v>128</v>
      </c>
    </row>
    <row r="344" s="12" customFormat="1" ht="22.8" customHeight="1">
      <c r="A344" s="12"/>
      <c r="B344" s="221"/>
      <c r="C344" s="222"/>
      <c r="D344" s="223" t="s">
        <v>72</v>
      </c>
      <c r="E344" s="235" t="s">
        <v>202</v>
      </c>
      <c r="F344" s="235" t="s">
        <v>267</v>
      </c>
      <c r="G344" s="222"/>
      <c r="H344" s="222"/>
      <c r="I344" s="225"/>
      <c r="J344" s="236">
        <f>BK344</f>
        <v>0</v>
      </c>
      <c r="K344" s="222"/>
      <c r="L344" s="227"/>
      <c r="M344" s="228"/>
      <c r="N344" s="229"/>
      <c r="O344" s="229"/>
      <c r="P344" s="230">
        <f>SUM(P345:P354)</f>
        <v>0</v>
      </c>
      <c r="Q344" s="229"/>
      <c r="R344" s="230">
        <f>SUM(R345:R354)</f>
        <v>0</v>
      </c>
      <c r="S344" s="229"/>
      <c r="T344" s="231">
        <f>SUM(T345:T354)</f>
        <v>15.924999999999999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32" t="s">
        <v>81</v>
      </c>
      <c r="AT344" s="233" t="s">
        <v>72</v>
      </c>
      <c r="AU344" s="233" t="s">
        <v>81</v>
      </c>
      <c r="AY344" s="232" t="s">
        <v>128</v>
      </c>
      <c r="BK344" s="234">
        <f>SUM(BK345:BK354)</f>
        <v>0</v>
      </c>
    </row>
    <row r="345" s="2" customFormat="1" ht="21.75" customHeight="1">
      <c r="A345" s="39"/>
      <c r="B345" s="40"/>
      <c r="C345" s="237" t="s">
        <v>273</v>
      </c>
      <c r="D345" s="237" t="s">
        <v>130</v>
      </c>
      <c r="E345" s="238" t="s">
        <v>983</v>
      </c>
      <c r="F345" s="239" t="s">
        <v>984</v>
      </c>
      <c r="G345" s="240" t="s">
        <v>133</v>
      </c>
      <c r="H345" s="241">
        <v>45.5</v>
      </c>
      <c r="I345" s="242"/>
      <c r="J345" s="243">
        <f>ROUND(I345*H345,2)</f>
        <v>0</v>
      </c>
      <c r="K345" s="244"/>
      <c r="L345" s="45"/>
      <c r="M345" s="245" t="s">
        <v>1</v>
      </c>
      <c r="N345" s="246" t="s">
        <v>38</v>
      </c>
      <c r="O345" s="92"/>
      <c r="P345" s="247">
        <f>O345*H345</f>
        <v>0</v>
      </c>
      <c r="Q345" s="247">
        <v>0</v>
      </c>
      <c r="R345" s="247">
        <f>Q345*H345</f>
        <v>0</v>
      </c>
      <c r="S345" s="247">
        <v>0.34999999999999998</v>
      </c>
      <c r="T345" s="248">
        <f>S345*H345</f>
        <v>15.924999999999999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9" t="s">
        <v>134</v>
      </c>
      <c r="AT345" s="249" t="s">
        <v>130</v>
      </c>
      <c r="AU345" s="249" t="s">
        <v>83</v>
      </c>
      <c r="AY345" s="18" t="s">
        <v>128</v>
      </c>
      <c r="BE345" s="250">
        <f>IF(N345="základní",J345,0)</f>
        <v>0</v>
      </c>
      <c r="BF345" s="250">
        <f>IF(N345="snížená",J345,0)</f>
        <v>0</v>
      </c>
      <c r="BG345" s="250">
        <f>IF(N345="zákl. přenesená",J345,0)</f>
        <v>0</v>
      </c>
      <c r="BH345" s="250">
        <f>IF(N345="sníž. přenesená",J345,0)</f>
        <v>0</v>
      </c>
      <c r="BI345" s="250">
        <f>IF(N345="nulová",J345,0)</f>
        <v>0</v>
      </c>
      <c r="BJ345" s="18" t="s">
        <v>81</v>
      </c>
      <c r="BK345" s="250">
        <f>ROUND(I345*H345,2)</f>
        <v>0</v>
      </c>
      <c r="BL345" s="18" t="s">
        <v>134</v>
      </c>
      <c r="BM345" s="249" t="s">
        <v>985</v>
      </c>
    </row>
    <row r="346" s="2" customFormat="1" ht="16.5" customHeight="1">
      <c r="A346" s="39"/>
      <c r="B346" s="40"/>
      <c r="C346" s="237" t="s">
        <v>7</v>
      </c>
      <c r="D346" s="237" t="s">
        <v>130</v>
      </c>
      <c r="E346" s="238" t="s">
        <v>313</v>
      </c>
      <c r="F346" s="239" t="s">
        <v>314</v>
      </c>
      <c r="G346" s="240" t="s">
        <v>199</v>
      </c>
      <c r="H346" s="241">
        <v>15.925000000000001</v>
      </c>
      <c r="I346" s="242"/>
      <c r="J346" s="243">
        <f>ROUND(I346*H346,2)</f>
        <v>0</v>
      </c>
      <c r="K346" s="244"/>
      <c r="L346" s="45"/>
      <c r="M346" s="245" t="s">
        <v>1</v>
      </c>
      <c r="N346" s="246" t="s">
        <v>38</v>
      </c>
      <c r="O346" s="92"/>
      <c r="P346" s="247">
        <f>O346*H346</f>
        <v>0</v>
      </c>
      <c r="Q346" s="247">
        <v>0</v>
      </c>
      <c r="R346" s="247">
        <f>Q346*H346</f>
        <v>0</v>
      </c>
      <c r="S346" s="247">
        <v>0</v>
      </c>
      <c r="T346" s="248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9" t="s">
        <v>134</v>
      </c>
      <c r="AT346" s="249" t="s">
        <v>130</v>
      </c>
      <c r="AU346" s="249" t="s">
        <v>83</v>
      </c>
      <c r="AY346" s="18" t="s">
        <v>128</v>
      </c>
      <c r="BE346" s="250">
        <f>IF(N346="základní",J346,0)</f>
        <v>0</v>
      </c>
      <c r="BF346" s="250">
        <f>IF(N346="snížená",J346,0)</f>
        <v>0</v>
      </c>
      <c r="BG346" s="250">
        <f>IF(N346="zákl. přenesená",J346,0)</f>
        <v>0</v>
      </c>
      <c r="BH346" s="250">
        <f>IF(N346="sníž. přenesená",J346,0)</f>
        <v>0</v>
      </c>
      <c r="BI346" s="250">
        <f>IF(N346="nulová",J346,0)</f>
        <v>0</v>
      </c>
      <c r="BJ346" s="18" t="s">
        <v>81</v>
      </c>
      <c r="BK346" s="250">
        <f>ROUND(I346*H346,2)</f>
        <v>0</v>
      </c>
      <c r="BL346" s="18" t="s">
        <v>134</v>
      </c>
      <c r="BM346" s="249" t="s">
        <v>986</v>
      </c>
    </row>
    <row r="347" s="13" customFormat="1">
      <c r="A347" s="13"/>
      <c r="B347" s="251"/>
      <c r="C347" s="252"/>
      <c r="D347" s="253" t="s">
        <v>136</v>
      </c>
      <c r="E347" s="254" t="s">
        <v>1</v>
      </c>
      <c r="F347" s="255" t="s">
        <v>987</v>
      </c>
      <c r="G347" s="252"/>
      <c r="H347" s="254" t="s">
        <v>1</v>
      </c>
      <c r="I347" s="256"/>
      <c r="J347" s="252"/>
      <c r="K347" s="252"/>
      <c r="L347" s="257"/>
      <c r="M347" s="258"/>
      <c r="N347" s="259"/>
      <c r="O347" s="259"/>
      <c r="P347" s="259"/>
      <c r="Q347" s="259"/>
      <c r="R347" s="259"/>
      <c r="S347" s="259"/>
      <c r="T347" s="26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1" t="s">
        <v>136</v>
      </c>
      <c r="AU347" s="261" t="s">
        <v>83</v>
      </c>
      <c r="AV347" s="13" t="s">
        <v>81</v>
      </c>
      <c r="AW347" s="13" t="s">
        <v>30</v>
      </c>
      <c r="AX347" s="13" t="s">
        <v>73</v>
      </c>
      <c r="AY347" s="261" t="s">
        <v>128</v>
      </c>
    </row>
    <row r="348" s="14" customFormat="1">
      <c r="A348" s="14"/>
      <c r="B348" s="262"/>
      <c r="C348" s="263"/>
      <c r="D348" s="253" t="s">
        <v>136</v>
      </c>
      <c r="E348" s="264" t="s">
        <v>1</v>
      </c>
      <c r="F348" s="265" t="s">
        <v>988</v>
      </c>
      <c r="G348" s="263"/>
      <c r="H348" s="266">
        <v>15.925000000000001</v>
      </c>
      <c r="I348" s="267"/>
      <c r="J348" s="263"/>
      <c r="K348" s="263"/>
      <c r="L348" s="268"/>
      <c r="M348" s="269"/>
      <c r="N348" s="270"/>
      <c r="O348" s="270"/>
      <c r="P348" s="270"/>
      <c r="Q348" s="270"/>
      <c r="R348" s="270"/>
      <c r="S348" s="270"/>
      <c r="T348" s="27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2" t="s">
        <v>136</v>
      </c>
      <c r="AU348" s="272" t="s">
        <v>83</v>
      </c>
      <c r="AV348" s="14" t="s">
        <v>83</v>
      </c>
      <c r="AW348" s="14" t="s">
        <v>30</v>
      </c>
      <c r="AX348" s="14" t="s">
        <v>81</v>
      </c>
      <c r="AY348" s="272" t="s">
        <v>128</v>
      </c>
    </row>
    <row r="349" s="2" customFormat="1" ht="21.75" customHeight="1">
      <c r="A349" s="39"/>
      <c r="B349" s="40"/>
      <c r="C349" s="237" t="s">
        <v>282</v>
      </c>
      <c r="D349" s="237" t="s">
        <v>130</v>
      </c>
      <c r="E349" s="238" t="s">
        <v>321</v>
      </c>
      <c r="F349" s="239" t="s">
        <v>322</v>
      </c>
      <c r="G349" s="240" t="s">
        <v>199</v>
      </c>
      <c r="H349" s="241">
        <v>63.700000000000003</v>
      </c>
      <c r="I349" s="242"/>
      <c r="J349" s="243">
        <f>ROUND(I349*H349,2)</f>
        <v>0</v>
      </c>
      <c r="K349" s="244"/>
      <c r="L349" s="45"/>
      <c r="M349" s="245" t="s">
        <v>1</v>
      </c>
      <c r="N349" s="246" t="s">
        <v>38</v>
      </c>
      <c r="O349" s="92"/>
      <c r="P349" s="247">
        <f>O349*H349</f>
        <v>0</v>
      </c>
      <c r="Q349" s="247">
        <v>0</v>
      </c>
      <c r="R349" s="247">
        <f>Q349*H349</f>
        <v>0</v>
      </c>
      <c r="S349" s="247">
        <v>0</v>
      </c>
      <c r="T349" s="248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9" t="s">
        <v>134</v>
      </c>
      <c r="AT349" s="249" t="s">
        <v>130</v>
      </c>
      <c r="AU349" s="249" t="s">
        <v>83</v>
      </c>
      <c r="AY349" s="18" t="s">
        <v>128</v>
      </c>
      <c r="BE349" s="250">
        <f>IF(N349="základní",J349,0)</f>
        <v>0</v>
      </c>
      <c r="BF349" s="250">
        <f>IF(N349="snížená",J349,0)</f>
        <v>0</v>
      </c>
      <c r="BG349" s="250">
        <f>IF(N349="zákl. přenesená",J349,0)</f>
        <v>0</v>
      </c>
      <c r="BH349" s="250">
        <f>IF(N349="sníž. přenesená",J349,0)</f>
        <v>0</v>
      </c>
      <c r="BI349" s="250">
        <f>IF(N349="nulová",J349,0)</f>
        <v>0</v>
      </c>
      <c r="BJ349" s="18" t="s">
        <v>81</v>
      </c>
      <c r="BK349" s="250">
        <f>ROUND(I349*H349,2)</f>
        <v>0</v>
      </c>
      <c r="BL349" s="18" t="s">
        <v>134</v>
      </c>
      <c r="BM349" s="249" t="s">
        <v>989</v>
      </c>
    </row>
    <row r="350" s="13" customFormat="1">
      <c r="A350" s="13"/>
      <c r="B350" s="251"/>
      <c r="C350" s="252"/>
      <c r="D350" s="253" t="s">
        <v>136</v>
      </c>
      <c r="E350" s="254" t="s">
        <v>1</v>
      </c>
      <c r="F350" s="255" t="s">
        <v>310</v>
      </c>
      <c r="G350" s="252"/>
      <c r="H350" s="254" t="s">
        <v>1</v>
      </c>
      <c r="I350" s="256"/>
      <c r="J350" s="252"/>
      <c r="K350" s="252"/>
      <c r="L350" s="257"/>
      <c r="M350" s="258"/>
      <c r="N350" s="259"/>
      <c r="O350" s="259"/>
      <c r="P350" s="259"/>
      <c r="Q350" s="259"/>
      <c r="R350" s="259"/>
      <c r="S350" s="259"/>
      <c r="T350" s="26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1" t="s">
        <v>136</v>
      </c>
      <c r="AU350" s="261" t="s">
        <v>83</v>
      </c>
      <c r="AV350" s="13" t="s">
        <v>81</v>
      </c>
      <c r="AW350" s="13" t="s">
        <v>30</v>
      </c>
      <c r="AX350" s="13" t="s">
        <v>73</v>
      </c>
      <c r="AY350" s="261" t="s">
        <v>128</v>
      </c>
    </row>
    <row r="351" s="14" customFormat="1">
      <c r="A351" s="14"/>
      <c r="B351" s="262"/>
      <c r="C351" s="263"/>
      <c r="D351" s="253" t="s">
        <v>136</v>
      </c>
      <c r="E351" s="264" t="s">
        <v>1</v>
      </c>
      <c r="F351" s="265" t="s">
        <v>990</v>
      </c>
      <c r="G351" s="263"/>
      <c r="H351" s="266">
        <v>63.700000000000003</v>
      </c>
      <c r="I351" s="267"/>
      <c r="J351" s="263"/>
      <c r="K351" s="263"/>
      <c r="L351" s="268"/>
      <c r="M351" s="269"/>
      <c r="N351" s="270"/>
      <c r="O351" s="270"/>
      <c r="P351" s="270"/>
      <c r="Q351" s="270"/>
      <c r="R351" s="270"/>
      <c r="S351" s="270"/>
      <c r="T351" s="27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72" t="s">
        <v>136</v>
      </c>
      <c r="AU351" s="272" t="s">
        <v>83</v>
      </c>
      <c r="AV351" s="14" t="s">
        <v>83</v>
      </c>
      <c r="AW351" s="14" t="s">
        <v>30</v>
      </c>
      <c r="AX351" s="14" t="s">
        <v>81</v>
      </c>
      <c r="AY351" s="272" t="s">
        <v>128</v>
      </c>
    </row>
    <row r="352" s="2" customFormat="1" ht="21.75" customHeight="1">
      <c r="A352" s="39"/>
      <c r="B352" s="40"/>
      <c r="C352" s="237" t="s">
        <v>286</v>
      </c>
      <c r="D352" s="237" t="s">
        <v>130</v>
      </c>
      <c r="E352" s="238" t="s">
        <v>333</v>
      </c>
      <c r="F352" s="239" t="s">
        <v>334</v>
      </c>
      <c r="G352" s="240" t="s">
        <v>199</v>
      </c>
      <c r="H352" s="241">
        <v>15.925000000000001</v>
      </c>
      <c r="I352" s="242"/>
      <c r="J352" s="243">
        <f>ROUND(I352*H352,2)</f>
        <v>0</v>
      </c>
      <c r="K352" s="244"/>
      <c r="L352" s="45"/>
      <c r="M352" s="245" t="s">
        <v>1</v>
      </c>
      <c r="N352" s="246" t="s">
        <v>38</v>
      </c>
      <c r="O352" s="92"/>
      <c r="P352" s="247">
        <f>O352*H352</f>
        <v>0</v>
      </c>
      <c r="Q352" s="247">
        <v>0</v>
      </c>
      <c r="R352" s="247">
        <f>Q352*H352</f>
        <v>0</v>
      </c>
      <c r="S352" s="247">
        <v>0</v>
      </c>
      <c r="T352" s="248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9" t="s">
        <v>134</v>
      </c>
      <c r="AT352" s="249" t="s">
        <v>130</v>
      </c>
      <c r="AU352" s="249" t="s">
        <v>83</v>
      </c>
      <c r="AY352" s="18" t="s">
        <v>128</v>
      </c>
      <c r="BE352" s="250">
        <f>IF(N352="základní",J352,0)</f>
        <v>0</v>
      </c>
      <c r="BF352" s="250">
        <f>IF(N352="snížená",J352,0)</f>
        <v>0</v>
      </c>
      <c r="BG352" s="250">
        <f>IF(N352="zákl. přenesená",J352,0)</f>
        <v>0</v>
      </c>
      <c r="BH352" s="250">
        <f>IF(N352="sníž. přenesená",J352,0)</f>
        <v>0</v>
      </c>
      <c r="BI352" s="250">
        <f>IF(N352="nulová",J352,0)</f>
        <v>0</v>
      </c>
      <c r="BJ352" s="18" t="s">
        <v>81</v>
      </c>
      <c r="BK352" s="250">
        <f>ROUND(I352*H352,2)</f>
        <v>0</v>
      </c>
      <c r="BL352" s="18" t="s">
        <v>134</v>
      </c>
      <c r="BM352" s="249" t="s">
        <v>991</v>
      </c>
    </row>
    <row r="353" s="13" customFormat="1">
      <c r="A353" s="13"/>
      <c r="B353" s="251"/>
      <c r="C353" s="252"/>
      <c r="D353" s="253" t="s">
        <v>136</v>
      </c>
      <c r="E353" s="254" t="s">
        <v>1</v>
      </c>
      <c r="F353" s="255" t="s">
        <v>987</v>
      </c>
      <c r="G353" s="252"/>
      <c r="H353" s="254" t="s">
        <v>1</v>
      </c>
      <c r="I353" s="256"/>
      <c r="J353" s="252"/>
      <c r="K353" s="252"/>
      <c r="L353" s="257"/>
      <c r="M353" s="258"/>
      <c r="N353" s="259"/>
      <c r="O353" s="259"/>
      <c r="P353" s="259"/>
      <c r="Q353" s="259"/>
      <c r="R353" s="259"/>
      <c r="S353" s="259"/>
      <c r="T353" s="26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61" t="s">
        <v>136</v>
      </c>
      <c r="AU353" s="261" t="s">
        <v>83</v>
      </c>
      <c r="AV353" s="13" t="s">
        <v>81</v>
      </c>
      <c r="AW353" s="13" t="s">
        <v>30</v>
      </c>
      <c r="AX353" s="13" t="s">
        <v>73</v>
      </c>
      <c r="AY353" s="261" t="s">
        <v>128</v>
      </c>
    </row>
    <row r="354" s="14" customFormat="1">
      <c r="A354" s="14"/>
      <c r="B354" s="262"/>
      <c r="C354" s="263"/>
      <c r="D354" s="253" t="s">
        <v>136</v>
      </c>
      <c r="E354" s="264" t="s">
        <v>1</v>
      </c>
      <c r="F354" s="265" t="s">
        <v>988</v>
      </c>
      <c r="G354" s="263"/>
      <c r="H354" s="266">
        <v>15.925000000000001</v>
      </c>
      <c r="I354" s="267"/>
      <c r="J354" s="263"/>
      <c r="K354" s="263"/>
      <c r="L354" s="268"/>
      <c r="M354" s="269"/>
      <c r="N354" s="270"/>
      <c r="O354" s="270"/>
      <c r="P354" s="270"/>
      <c r="Q354" s="270"/>
      <c r="R354" s="270"/>
      <c r="S354" s="270"/>
      <c r="T354" s="27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72" t="s">
        <v>136</v>
      </c>
      <c r="AU354" s="272" t="s">
        <v>83</v>
      </c>
      <c r="AV354" s="14" t="s">
        <v>83</v>
      </c>
      <c r="AW354" s="14" t="s">
        <v>30</v>
      </c>
      <c r="AX354" s="14" t="s">
        <v>81</v>
      </c>
      <c r="AY354" s="272" t="s">
        <v>128</v>
      </c>
    </row>
    <row r="355" s="12" customFormat="1" ht="22.8" customHeight="1">
      <c r="A355" s="12"/>
      <c r="B355" s="221"/>
      <c r="C355" s="222"/>
      <c r="D355" s="223" t="s">
        <v>72</v>
      </c>
      <c r="E355" s="235" t="s">
        <v>312</v>
      </c>
      <c r="F355" s="235" t="s">
        <v>992</v>
      </c>
      <c r="G355" s="222"/>
      <c r="H355" s="222"/>
      <c r="I355" s="225"/>
      <c r="J355" s="236">
        <f>BK355</f>
        <v>0</v>
      </c>
      <c r="K355" s="222"/>
      <c r="L355" s="227"/>
      <c r="M355" s="228"/>
      <c r="N355" s="229"/>
      <c r="O355" s="229"/>
      <c r="P355" s="230">
        <f>SUM(P356:P358)</f>
        <v>0</v>
      </c>
      <c r="Q355" s="229"/>
      <c r="R355" s="230">
        <f>SUM(R356:R358)</f>
        <v>5.4626400000000004</v>
      </c>
      <c r="S355" s="229"/>
      <c r="T355" s="231">
        <f>SUM(T356:T358)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32" t="s">
        <v>81</v>
      </c>
      <c r="AT355" s="233" t="s">
        <v>72</v>
      </c>
      <c r="AU355" s="233" t="s">
        <v>81</v>
      </c>
      <c r="AY355" s="232" t="s">
        <v>128</v>
      </c>
      <c r="BK355" s="234">
        <f>SUM(BK356:BK358)</f>
        <v>0</v>
      </c>
    </row>
    <row r="356" s="2" customFormat="1" ht="21.75" customHeight="1">
      <c r="A356" s="39"/>
      <c r="B356" s="40"/>
      <c r="C356" s="237" t="s">
        <v>292</v>
      </c>
      <c r="D356" s="237" t="s">
        <v>130</v>
      </c>
      <c r="E356" s="238" t="s">
        <v>993</v>
      </c>
      <c r="F356" s="239" t="s">
        <v>994</v>
      </c>
      <c r="G356" s="240" t="s">
        <v>160</v>
      </c>
      <c r="H356" s="241">
        <v>2.5289999999999999</v>
      </c>
      <c r="I356" s="242"/>
      <c r="J356" s="243">
        <f>ROUND(I356*H356,2)</f>
        <v>0</v>
      </c>
      <c r="K356" s="244"/>
      <c r="L356" s="45"/>
      <c r="M356" s="245" t="s">
        <v>1</v>
      </c>
      <c r="N356" s="246" t="s">
        <v>38</v>
      </c>
      <c r="O356" s="92"/>
      <c r="P356" s="247">
        <f>O356*H356</f>
        <v>0</v>
      </c>
      <c r="Q356" s="247">
        <v>2.1600000000000001</v>
      </c>
      <c r="R356" s="247">
        <f>Q356*H356</f>
        <v>5.4626400000000004</v>
      </c>
      <c r="S356" s="247">
        <v>0</v>
      </c>
      <c r="T356" s="248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9" t="s">
        <v>134</v>
      </c>
      <c r="AT356" s="249" t="s">
        <v>130</v>
      </c>
      <c r="AU356" s="249" t="s">
        <v>83</v>
      </c>
      <c r="AY356" s="18" t="s">
        <v>128</v>
      </c>
      <c r="BE356" s="250">
        <f>IF(N356="základní",J356,0)</f>
        <v>0</v>
      </c>
      <c r="BF356" s="250">
        <f>IF(N356="snížená",J356,0)</f>
        <v>0</v>
      </c>
      <c r="BG356" s="250">
        <f>IF(N356="zákl. přenesená",J356,0)</f>
        <v>0</v>
      </c>
      <c r="BH356" s="250">
        <f>IF(N356="sníž. přenesená",J356,0)</f>
        <v>0</v>
      </c>
      <c r="BI356" s="250">
        <f>IF(N356="nulová",J356,0)</f>
        <v>0</v>
      </c>
      <c r="BJ356" s="18" t="s">
        <v>81</v>
      </c>
      <c r="BK356" s="250">
        <f>ROUND(I356*H356,2)</f>
        <v>0</v>
      </c>
      <c r="BL356" s="18" t="s">
        <v>134</v>
      </c>
      <c r="BM356" s="249" t="s">
        <v>995</v>
      </c>
    </row>
    <row r="357" s="13" customFormat="1">
      <c r="A357" s="13"/>
      <c r="B357" s="251"/>
      <c r="C357" s="252"/>
      <c r="D357" s="253" t="s">
        <v>136</v>
      </c>
      <c r="E357" s="254" t="s">
        <v>1</v>
      </c>
      <c r="F357" s="255" t="s">
        <v>950</v>
      </c>
      <c r="G357" s="252"/>
      <c r="H357" s="254" t="s">
        <v>1</v>
      </c>
      <c r="I357" s="256"/>
      <c r="J357" s="252"/>
      <c r="K357" s="252"/>
      <c r="L357" s="257"/>
      <c r="M357" s="258"/>
      <c r="N357" s="259"/>
      <c r="O357" s="259"/>
      <c r="P357" s="259"/>
      <c r="Q357" s="259"/>
      <c r="R357" s="259"/>
      <c r="S357" s="259"/>
      <c r="T357" s="26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1" t="s">
        <v>136</v>
      </c>
      <c r="AU357" s="261" t="s">
        <v>83</v>
      </c>
      <c r="AV357" s="13" t="s">
        <v>81</v>
      </c>
      <c r="AW357" s="13" t="s">
        <v>30</v>
      </c>
      <c r="AX357" s="13" t="s">
        <v>73</v>
      </c>
      <c r="AY357" s="261" t="s">
        <v>128</v>
      </c>
    </row>
    <row r="358" s="14" customFormat="1">
      <c r="A358" s="14"/>
      <c r="B358" s="262"/>
      <c r="C358" s="263"/>
      <c r="D358" s="253" t="s">
        <v>136</v>
      </c>
      <c r="E358" s="264" t="s">
        <v>1</v>
      </c>
      <c r="F358" s="265" t="s">
        <v>996</v>
      </c>
      <c r="G358" s="263"/>
      <c r="H358" s="266">
        <v>2.5289999999999999</v>
      </c>
      <c r="I358" s="267"/>
      <c r="J358" s="263"/>
      <c r="K358" s="263"/>
      <c r="L358" s="268"/>
      <c r="M358" s="269"/>
      <c r="N358" s="270"/>
      <c r="O358" s="270"/>
      <c r="P358" s="270"/>
      <c r="Q358" s="270"/>
      <c r="R358" s="270"/>
      <c r="S358" s="270"/>
      <c r="T358" s="27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72" t="s">
        <v>136</v>
      </c>
      <c r="AU358" s="272" t="s">
        <v>83</v>
      </c>
      <c r="AV358" s="14" t="s">
        <v>83</v>
      </c>
      <c r="AW358" s="14" t="s">
        <v>30</v>
      </c>
      <c r="AX358" s="14" t="s">
        <v>81</v>
      </c>
      <c r="AY358" s="272" t="s">
        <v>128</v>
      </c>
    </row>
    <row r="359" s="12" customFormat="1" ht="22.8" customHeight="1">
      <c r="A359" s="12"/>
      <c r="B359" s="221"/>
      <c r="C359" s="222"/>
      <c r="D359" s="223" t="s">
        <v>72</v>
      </c>
      <c r="E359" s="235" t="s">
        <v>370</v>
      </c>
      <c r="F359" s="235" t="s">
        <v>997</v>
      </c>
      <c r="G359" s="222"/>
      <c r="H359" s="222"/>
      <c r="I359" s="225"/>
      <c r="J359" s="236">
        <f>BK359</f>
        <v>0</v>
      </c>
      <c r="K359" s="222"/>
      <c r="L359" s="227"/>
      <c r="M359" s="228"/>
      <c r="N359" s="229"/>
      <c r="O359" s="229"/>
      <c r="P359" s="230">
        <f>SUM(P360:P381)</f>
        <v>0</v>
      </c>
      <c r="Q359" s="229"/>
      <c r="R359" s="230">
        <f>SUM(R360:R381)</f>
        <v>0</v>
      </c>
      <c r="S359" s="229"/>
      <c r="T359" s="231">
        <f>SUM(T360:T381)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32" t="s">
        <v>81</v>
      </c>
      <c r="AT359" s="233" t="s">
        <v>72</v>
      </c>
      <c r="AU359" s="233" t="s">
        <v>81</v>
      </c>
      <c r="AY359" s="232" t="s">
        <v>128</v>
      </c>
      <c r="BK359" s="234">
        <f>SUM(BK360:BK381)</f>
        <v>0</v>
      </c>
    </row>
    <row r="360" s="2" customFormat="1" ht="16.5" customHeight="1">
      <c r="A360" s="39"/>
      <c r="B360" s="40"/>
      <c r="C360" s="237" t="s">
        <v>298</v>
      </c>
      <c r="D360" s="237" t="s">
        <v>130</v>
      </c>
      <c r="E360" s="238" t="s">
        <v>998</v>
      </c>
      <c r="F360" s="239" t="s">
        <v>999</v>
      </c>
      <c r="G360" s="240" t="s">
        <v>408</v>
      </c>
      <c r="H360" s="241">
        <v>2</v>
      </c>
      <c r="I360" s="242"/>
      <c r="J360" s="243">
        <f>ROUND(I360*H360,2)</f>
        <v>0</v>
      </c>
      <c r="K360" s="244"/>
      <c r="L360" s="45"/>
      <c r="M360" s="245" t="s">
        <v>1</v>
      </c>
      <c r="N360" s="246" t="s">
        <v>38</v>
      </c>
      <c r="O360" s="92"/>
      <c r="P360" s="247">
        <f>O360*H360</f>
        <v>0</v>
      </c>
      <c r="Q360" s="247">
        <v>0</v>
      </c>
      <c r="R360" s="247">
        <f>Q360*H360</f>
        <v>0</v>
      </c>
      <c r="S360" s="247">
        <v>0</v>
      </c>
      <c r="T360" s="248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9" t="s">
        <v>134</v>
      </c>
      <c r="AT360" s="249" t="s">
        <v>130</v>
      </c>
      <c r="AU360" s="249" t="s">
        <v>83</v>
      </c>
      <c r="AY360" s="18" t="s">
        <v>128</v>
      </c>
      <c r="BE360" s="250">
        <f>IF(N360="základní",J360,0)</f>
        <v>0</v>
      </c>
      <c r="BF360" s="250">
        <f>IF(N360="snížená",J360,0)</f>
        <v>0</v>
      </c>
      <c r="BG360" s="250">
        <f>IF(N360="zákl. přenesená",J360,0)</f>
        <v>0</v>
      </c>
      <c r="BH360" s="250">
        <f>IF(N360="sníž. přenesená",J360,0)</f>
        <v>0</v>
      </c>
      <c r="BI360" s="250">
        <f>IF(N360="nulová",J360,0)</f>
        <v>0</v>
      </c>
      <c r="BJ360" s="18" t="s">
        <v>81</v>
      </c>
      <c r="BK360" s="250">
        <f>ROUND(I360*H360,2)</f>
        <v>0</v>
      </c>
      <c r="BL360" s="18" t="s">
        <v>134</v>
      </c>
      <c r="BM360" s="249" t="s">
        <v>1000</v>
      </c>
    </row>
    <row r="361" s="13" customFormat="1">
      <c r="A361" s="13"/>
      <c r="B361" s="251"/>
      <c r="C361" s="252"/>
      <c r="D361" s="253" t="s">
        <v>136</v>
      </c>
      <c r="E361" s="254" t="s">
        <v>1</v>
      </c>
      <c r="F361" s="255" t="s">
        <v>1001</v>
      </c>
      <c r="G361" s="252"/>
      <c r="H361" s="254" t="s">
        <v>1</v>
      </c>
      <c r="I361" s="256"/>
      <c r="J361" s="252"/>
      <c r="K361" s="252"/>
      <c r="L361" s="257"/>
      <c r="M361" s="258"/>
      <c r="N361" s="259"/>
      <c r="O361" s="259"/>
      <c r="P361" s="259"/>
      <c r="Q361" s="259"/>
      <c r="R361" s="259"/>
      <c r="S361" s="259"/>
      <c r="T361" s="26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1" t="s">
        <v>136</v>
      </c>
      <c r="AU361" s="261" t="s">
        <v>83</v>
      </c>
      <c r="AV361" s="13" t="s">
        <v>81</v>
      </c>
      <c r="AW361" s="13" t="s">
        <v>30</v>
      </c>
      <c r="AX361" s="13" t="s">
        <v>73</v>
      </c>
      <c r="AY361" s="261" t="s">
        <v>128</v>
      </c>
    </row>
    <row r="362" s="13" customFormat="1">
      <c r="A362" s="13"/>
      <c r="B362" s="251"/>
      <c r="C362" s="252"/>
      <c r="D362" s="253" t="s">
        <v>136</v>
      </c>
      <c r="E362" s="254" t="s">
        <v>1</v>
      </c>
      <c r="F362" s="255" t="s">
        <v>1002</v>
      </c>
      <c r="G362" s="252"/>
      <c r="H362" s="254" t="s">
        <v>1</v>
      </c>
      <c r="I362" s="256"/>
      <c r="J362" s="252"/>
      <c r="K362" s="252"/>
      <c r="L362" s="257"/>
      <c r="M362" s="258"/>
      <c r="N362" s="259"/>
      <c r="O362" s="259"/>
      <c r="P362" s="259"/>
      <c r="Q362" s="259"/>
      <c r="R362" s="259"/>
      <c r="S362" s="259"/>
      <c r="T362" s="26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1" t="s">
        <v>136</v>
      </c>
      <c r="AU362" s="261" t="s">
        <v>83</v>
      </c>
      <c r="AV362" s="13" t="s">
        <v>81</v>
      </c>
      <c r="AW362" s="13" t="s">
        <v>30</v>
      </c>
      <c r="AX362" s="13" t="s">
        <v>73</v>
      </c>
      <c r="AY362" s="261" t="s">
        <v>128</v>
      </c>
    </row>
    <row r="363" s="13" customFormat="1">
      <c r="A363" s="13"/>
      <c r="B363" s="251"/>
      <c r="C363" s="252"/>
      <c r="D363" s="253" t="s">
        <v>136</v>
      </c>
      <c r="E363" s="254" t="s">
        <v>1</v>
      </c>
      <c r="F363" s="255" t="s">
        <v>1003</v>
      </c>
      <c r="G363" s="252"/>
      <c r="H363" s="254" t="s">
        <v>1</v>
      </c>
      <c r="I363" s="256"/>
      <c r="J363" s="252"/>
      <c r="K363" s="252"/>
      <c r="L363" s="257"/>
      <c r="M363" s="258"/>
      <c r="N363" s="259"/>
      <c r="O363" s="259"/>
      <c r="P363" s="259"/>
      <c r="Q363" s="259"/>
      <c r="R363" s="259"/>
      <c r="S363" s="259"/>
      <c r="T363" s="26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1" t="s">
        <v>136</v>
      </c>
      <c r="AU363" s="261" t="s">
        <v>83</v>
      </c>
      <c r="AV363" s="13" t="s">
        <v>81</v>
      </c>
      <c r="AW363" s="13" t="s">
        <v>30</v>
      </c>
      <c r="AX363" s="13" t="s">
        <v>73</v>
      </c>
      <c r="AY363" s="261" t="s">
        <v>128</v>
      </c>
    </row>
    <row r="364" s="13" customFormat="1">
      <c r="A364" s="13"/>
      <c r="B364" s="251"/>
      <c r="C364" s="252"/>
      <c r="D364" s="253" t="s">
        <v>136</v>
      </c>
      <c r="E364" s="254" t="s">
        <v>1</v>
      </c>
      <c r="F364" s="255" t="s">
        <v>1004</v>
      </c>
      <c r="G364" s="252"/>
      <c r="H364" s="254" t="s">
        <v>1</v>
      </c>
      <c r="I364" s="256"/>
      <c r="J364" s="252"/>
      <c r="K364" s="252"/>
      <c r="L364" s="257"/>
      <c r="M364" s="258"/>
      <c r="N364" s="259"/>
      <c r="O364" s="259"/>
      <c r="P364" s="259"/>
      <c r="Q364" s="259"/>
      <c r="R364" s="259"/>
      <c r="S364" s="259"/>
      <c r="T364" s="26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1" t="s">
        <v>136</v>
      </c>
      <c r="AU364" s="261" t="s">
        <v>83</v>
      </c>
      <c r="AV364" s="13" t="s">
        <v>81</v>
      </c>
      <c r="AW364" s="13" t="s">
        <v>30</v>
      </c>
      <c r="AX364" s="13" t="s">
        <v>73</v>
      </c>
      <c r="AY364" s="261" t="s">
        <v>128</v>
      </c>
    </row>
    <row r="365" s="13" customFormat="1">
      <c r="A365" s="13"/>
      <c r="B365" s="251"/>
      <c r="C365" s="252"/>
      <c r="D365" s="253" t="s">
        <v>136</v>
      </c>
      <c r="E365" s="254" t="s">
        <v>1</v>
      </c>
      <c r="F365" s="255" t="s">
        <v>1005</v>
      </c>
      <c r="G365" s="252"/>
      <c r="H365" s="254" t="s">
        <v>1</v>
      </c>
      <c r="I365" s="256"/>
      <c r="J365" s="252"/>
      <c r="K365" s="252"/>
      <c r="L365" s="257"/>
      <c r="M365" s="258"/>
      <c r="N365" s="259"/>
      <c r="O365" s="259"/>
      <c r="P365" s="259"/>
      <c r="Q365" s="259"/>
      <c r="R365" s="259"/>
      <c r="S365" s="259"/>
      <c r="T365" s="26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1" t="s">
        <v>136</v>
      </c>
      <c r="AU365" s="261" t="s">
        <v>83</v>
      </c>
      <c r="AV365" s="13" t="s">
        <v>81</v>
      </c>
      <c r="AW365" s="13" t="s">
        <v>30</v>
      </c>
      <c r="AX365" s="13" t="s">
        <v>73</v>
      </c>
      <c r="AY365" s="261" t="s">
        <v>128</v>
      </c>
    </row>
    <row r="366" s="13" customFormat="1">
      <c r="A366" s="13"/>
      <c r="B366" s="251"/>
      <c r="C366" s="252"/>
      <c r="D366" s="253" t="s">
        <v>136</v>
      </c>
      <c r="E366" s="254" t="s">
        <v>1</v>
      </c>
      <c r="F366" s="255" t="s">
        <v>1006</v>
      </c>
      <c r="G366" s="252"/>
      <c r="H366" s="254" t="s">
        <v>1</v>
      </c>
      <c r="I366" s="256"/>
      <c r="J366" s="252"/>
      <c r="K366" s="252"/>
      <c r="L366" s="257"/>
      <c r="M366" s="258"/>
      <c r="N366" s="259"/>
      <c r="O366" s="259"/>
      <c r="P366" s="259"/>
      <c r="Q366" s="259"/>
      <c r="R366" s="259"/>
      <c r="S366" s="259"/>
      <c r="T366" s="26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1" t="s">
        <v>136</v>
      </c>
      <c r="AU366" s="261" t="s">
        <v>83</v>
      </c>
      <c r="AV366" s="13" t="s">
        <v>81</v>
      </c>
      <c r="AW366" s="13" t="s">
        <v>30</v>
      </c>
      <c r="AX366" s="13" t="s">
        <v>73</v>
      </c>
      <c r="AY366" s="261" t="s">
        <v>128</v>
      </c>
    </row>
    <row r="367" s="13" customFormat="1">
      <c r="A367" s="13"/>
      <c r="B367" s="251"/>
      <c r="C367" s="252"/>
      <c r="D367" s="253" t="s">
        <v>136</v>
      </c>
      <c r="E367" s="254" t="s">
        <v>1</v>
      </c>
      <c r="F367" s="255" t="s">
        <v>1007</v>
      </c>
      <c r="G367" s="252"/>
      <c r="H367" s="254" t="s">
        <v>1</v>
      </c>
      <c r="I367" s="256"/>
      <c r="J367" s="252"/>
      <c r="K367" s="252"/>
      <c r="L367" s="257"/>
      <c r="M367" s="258"/>
      <c r="N367" s="259"/>
      <c r="O367" s="259"/>
      <c r="P367" s="259"/>
      <c r="Q367" s="259"/>
      <c r="R367" s="259"/>
      <c r="S367" s="259"/>
      <c r="T367" s="26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1" t="s">
        <v>136</v>
      </c>
      <c r="AU367" s="261" t="s">
        <v>83</v>
      </c>
      <c r="AV367" s="13" t="s">
        <v>81</v>
      </c>
      <c r="AW367" s="13" t="s">
        <v>30</v>
      </c>
      <c r="AX367" s="13" t="s">
        <v>73</v>
      </c>
      <c r="AY367" s="261" t="s">
        <v>128</v>
      </c>
    </row>
    <row r="368" s="13" customFormat="1">
      <c r="A368" s="13"/>
      <c r="B368" s="251"/>
      <c r="C368" s="252"/>
      <c r="D368" s="253" t="s">
        <v>136</v>
      </c>
      <c r="E368" s="254" t="s">
        <v>1</v>
      </c>
      <c r="F368" s="255" t="s">
        <v>254</v>
      </c>
      <c r="G368" s="252"/>
      <c r="H368" s="254" t="s">
        <v>1</v>
      </c>
      <c r="I368" s="256"/>
      <c r="J368" s="252"/>
      <c r="K368" s="252"/>
      <c r="L368" s="257"/>
      <c r="M368" s="258"/>
      <c r="N368" s="259"/>
      <c r="O368" s="259"/>
      <c r="P368" s="259"/>
      <c r="Q368" s="259"/>
      <c r="R368" s="259"/>
      <c r="S368" s="259"/>
      <c r="T368" s="26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1" t="s">
        <v>136</v>
      </c>
      <c r="AU368" s="261" t="s">
        <v>83</v>
      </c>
      <c r="AV368" s="13" t="s">
        <v>81</v>
      </c>
      <c r="AW368" s="13" t="s">
        <v>30</v>
      </c>
      <c r="AX368" s="13" t="s">
        <v>73</v>
      </c>
      <c r="AY368" s="261" t="s">
        <v>128</v>
      </c>
    </row>
    <row r="369" s="13" customFormat="1">
      <c r="A369" s="13"/>
      <c r="B369" s="251"/>
      <c r="C369" s="252"/>
      <c r="D369" s="253" t="s">
        <v>136</v>
      </c>
      <c r="E369" s="254" t="s">
        <v>1</v>
      </c>
      <c r="F369" s="255" t="s">
        <v>259</v>
      </c>
      <c r="G369" s="252"/>
      <c r="H369" s="254" t="s">
        <v>1</v>
      </c>
      <c r="I369" s="256"/>
      <c r="J369" s="252"/>
      <c r="K369" s="252"/>
      <c r="L369" s="257"/>
      <c r="M369" s="258"/>
      <c r="N369" s="259"/>
      <c r="O369" s="259"/>
      <c r="P369" s="259"/>
      <c r="Q369" s="259"/>
      <c r="R369" s="259"/>
      <c r="S369" s="259"/>
      <c r="T369" s="26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1" t="s">
        <v>136</v>
      </c>
      <c r="AU369" s="261" t="s">
        <v>83</v>
      </c>
      <c r="AV369" s="13" t="s">
        <v>81</v>
      </c>
      <c r="AW369" s="13" t="s">
        <v>30</v>
      </c>
      <c r="AX369" s="13" t="s">
        <v>73</v>
      </c>
      <c r="AY369" s="261" t="s">
        <v>128</v>
      </c>
    </row>
    <row r="370" s="14" customFormat="1">
      <c r="A370" s="14"/>
      <c r="B370" s="262"/>
      <c r="C370" s="263"/>
      <c r="D370" s="253" t="s">
        <v>136</v>
      </c>
      <c r="E370" s="264" t="s">
        <v>1</v>
      </c>
      <c r="F370" s="265" t="s">
        <v>83</v>
      </c>
      <c r="G370" s="263"/>
      <c r="H370" s="266">
        <v>2</v>
      </c>
      <c r="I370" s="267"/>
      <c r="J370" s="263"/>
      <c r="K370" s="263"/>
      <c r="L370" s="268"/>
      <c r="M370" s="269"/>
      <c r="N370" s="270"/>
      <c r="O370" s="270"/>
      <c r="P370" s="270"/>
      <c r="Q370" s="270"/>
      <c r="R370" s="270"/>
      <c r="S370" s="270"/>
      <c r="T370" s="27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2" t="s">
        <v>136</v>
      </c>
      <c r="AU370" s="272" t="s">
        <v>83</v>
      </c>
      <c r="AV370" s="14" t="s">
        <v>83</v>
      </c>
      <c r="AW370" s="14" t="s">
        <v>30</v>
      </c>
      <c r="AX370" s="14" t="s">
        <v>81</v>
      </c>
      <c r="AY370" s="272" t="s">
        <v>128</v>
      </c>
    </row>
    <row r="371" s="2" customFormat="1" ht="16.5" customHeight="1">
      <c r="A371" s="39"/>
      <c r="B371" s="40"/>
      <c r="C371" s="237" t="s">
        <v>306</v>
      </c>
      <c r="D371" s="237" t="s">
        <v>130</v>
      </c>
      <c r="E371" s="238" t="s">
        <v>1008</v>
      </c>
      <c r="F371" s="239" t="s">
        <v>1009</v>
      </c>
      <c r="G371" s="240" t="s">
        <v>408</v>
      </c>
      <c r="H371" s="241">
        <v>1</v>
      </c>
      <c r="I371" s="242"/>
      <c r="J371" s="243">
        <f>ROUND(I371*H371,2)</f>
        <v>0</v>
      </c>
      <c r="K371" s="244"/>
      <c r="L371" s="45"/>
      <c r="M371" s="245" t="s">
        <v>1</v>
      </c>
      <c r="N371" s="246" t="s">
        <v>38</v>
      </c>
      <c r="O371" s="92"/>
      <c r="P371" s="247">
        <f>O371*H371</f>
        <v>0</v>
      </c>
      <c r="Q371" s="247">
        <v>0</v>
      </c>
      <c r="R371" s="247">
        <f>Q371*H371</f>
        <v>0</v>
      </c>
      <c r="S371" s="247">
        <v>0</v>
      </c>
      <c r="T371" s="248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9" t="s">
        <v>134</v>
      </c>
      <c r="AT371" s="249" t="s">
        <v>130</v>
      </c>
      <c r="AU371" s="249" t="s">
        <v>83</v>
      </c>
      <c r="AY371" s="18" t="s">
        <v>128</v>
      </c>
      <c r="BE371" s="250">
        <f>IF(N371="základní",J371,0)</f>
        <v>0</v>
      </c>
      <c r="BF371" s="250">
        <f>IF(N371="snížená",J371,0)</f>
        <v>0</v>
      </c>
      <c r="BG371" s="250">
        <f>IF(N371="zákl. přenesená",J371,0)</f>
        <v>0</v>
      </c>
      <c r="BH371" s="250">
        <f>IF(N371="sníž. přenesená",J371,0)</f>
        <v>0</v>
      </c>
      <c r="BI371" s="250">
        <f>IF(N371="nulová",J371,0)</f>
        <v>0</v>
      </c>
      <c r="BJ371" s="18" t="s">
        <v>81</v>
      </c>
      <c r="BK371" s="250">
        <f>ROUND(I371*H371,2)</f>
        <v>0</v>
      </c>
      <c r="BL371" s="18" t="s">
        <v>134</v>
      </c>
      <c r="BM371" s="249" t="s">
        <v>1010</v>
      </c>
    </row>
    <row r="372" s="13" customFormat="1">
      <c r="A372" s="13"/>
      <c r="B372" s="251"/>
      <c r="C372" s="252"/>
      <c r="D372" s="253" t="s">
        <v>136</v>
      </c>
      <c r="E372" s="254" t="s">
        <v>1</v>
      </c>
      <c r="F372" s="255" t="s">
        <v>1011</v>
      </c>
      <c r="G372" s="252"/>
      <c r="H372" s="254" t="s">
        <v>1</v>
      </c>
      <c r="I372" s="256"/>
      <c r="J372" s="252"/>
      <c r="K372" s="252"/>
      <c r="L372" s="257"/>
      <c r="M372" s="258"/>
      <c r="N372" s="259"/>
      <c r="O372" s="259"/>
      <c r="P372" s="259"/>
      <c r="Q372" s="259"/>
      <c r="R372" s="259"/>
      <c r="S372" s="259"/>
      <c r="T372" s="26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1" t="s">
        <v>136</v>
      </c>
      <c r="AU372" s="261" t="s">
        <v>83</v>
      </c>
      <c r="AV372" s="13" t="s">
        <v>81</v>
      </c>
      <c r="AW372" s="13" t="s">
        <v>30</v>
      </c>
      <c r="AX372" s="13" t="s">
        <v>73</v>
      </c>
      <c r="AY372" s="261" t="s">
        <v>128</v>
      </c>
    </row>
    <row r="373" s="13" customFormat="1">
      <c r="A373" s="13"/>
      <c r="B373" s="251"/>
      <c r="C373" s="252"/>
      <c r="D373" s="253" t="s">
        <v>136</v>
      </c>
      <c r="E373" s="254" t="s">
        <v>1</v>
      </c>
      <c r="F373" s="255" t="s">
        <v>1002</v>
      </c>
      <c r="G373" s="252"/>
      <c r="H373" s="254" t="s">
        <v>1</v>
      </c>
      <c r="I373" s="256"/>
      <c r="J373" s="252"/>
      <c r="K373" s="252"/>
      <c r="L373" s="257"/>
      <c r="M373" s="258"/>
      <c r="N373" s="259"/>
      <c r="O373" s="259"/>
      <c r="P373" s="259"/>
      <c r="Q373" s="259"/>
      <c r="R373" s="259"/>
      <c r="S373" s="259"/>
      <c r="T373" s="26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1" t="s">
        <v>136</v>
      </c>
      <c r="AU373" s="261" t="s">
        <v>83</v>
      </c>
      <c r="AV373" s="13" t="s">
        <v>81</v>
      </c>
      <c r="AW373" s="13" t="s">
        <v>30</v>
      </c>
      <c r="AX373" s="13" t="s">
        <v>73</v>
      </c>
      <c r="AY373" s="261" t="s">
        <v>128</v>
      </c>
    </row>
    <row r="374" s="13" customFormat="1">
      <c r="A374" s="13"/>
      <c r="B374" s="251"/>
      <c r="C374" s="252"/>
      <c r="D374" s="253" t="s">
        <v>136</v>
      </c>
      <c r="E374" s="254" t="s">
        <v>1</v>
      </c>
      <c r="F374" s="255" t="s">
        <v>1003</v>
      </c>
      <c r="G374" s="252"/>
      <c r="H374" s="254" t="s">
        <v>1</v>
      </c>
      <c r="I374" s="256"/>
      <c r="J374" s="252"/>
      <c r="K374" s="252"/>
      <c r="L374" s="257"/>
      <c r="M374" s="258"/>
      <c r="N374" s="259"/>
      <c r="O374" s="259"/>
      <c r="P374" s="259"/>
      <c r="Q374" s="259"/>
      <c r="R374" s="259"/>
      <c r="S374" s="259"/>
      <c r="T374" s="26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61" t="s">
        <v>136</v>
      </c>
      <c r="AU374" s="261" t="s">
        <v>83</v>
      </c>
      <c r="AV374" s="13" t="s">
        <v>81</v>
      </c>
      <c r="AW374" s="13" t="s">
        <v>30</v>
      </c>
      <c r="AX374" s="13" t="s">
        <v>73</v>
      </c>
      <c r="AY374" s="261" t="s">
        <v>128</v>
      </c>
    </row>
    <row r="375" s="13" customFormat="1">
      <c r="A375" s="13"/>
      <c r="B375" s="251"/>
      <c r="C375" s="252"/>
      <c r="D375" s="253" t="s">
        <v>136</v>
      </c>
      <c r="E375" s="254" t="s">
        <v>1</v>
      </c>
      <c r="F375" s="255" t="s">
        <v>1004</v>
      </c>
      <c r="G375" s="252"/>
      <c r="H375" s="254" t="s">
        <v>1</v>
      </c>
      <c r="I375" s="256"/>
      <c r="J375" s="252"/>
      <c r="K375" s="252"/>
      <c r="L375" s="257"/>
      <c r="M375" s="258"/>
      <c r="N375" s="259"/>
      <c r="O375" s="259"/>
      <c r="P375" s="259"/>
      <c r="Q375" s="259"/>
      <c r="R375" s="259"/>
      <c r="S375" s="259"/>
      <c r="T375" s="26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1" t="s">
        <v>136</v>
      </c>
      <c r="AU375" s="261" t="s">
        <v>83</v>
      </c>
      <c r="AV375" s="13" t="s">
        <v>81</v>
      </c>
      <c r="AW375" s="13" t="s">
        <v>30</v>
      </c>
      <c r="AX375" s="13" t="s">
        <v>73</v>
      </c>
      <c r="AY375" s="261" t="s">
        <v>128</v>
      </c>
    </row>
    <row r="376" s="13" customFormat="1">
      <c r="A376" s="13"/>
      <c r="B376" s="251"/>
      <c r="C376" s="252"/>
      <c r="D376" s="253" t="s">
        <v>136</v>
      </c>
      <c r="E376" s="254" t="s">
        <v>1</v>
      </c>
      <c r="F376" s="255" t="s">
        <v>1005</v>
      </c>
      <c r="G376" s="252"/>
      <c r="H376" s="254" t="s">
        <v>1</v>
      </c>
      <c r="I376" s="256"/>
      <c r="J376" s="252"/>
      <c r="K376" s="252"/>
      <c r="L376" s="257"/>
      <c r="M376" s="258"/>
      <c r="N376" s="259"/>
      <c r="O376" s="259"/>
      <c r="P376" s="259"/>
      <c r="Q376" s="259"/>
      <c r="R376" s="259"/>
      <c r="S376" s="259"/>
      <c r="T376" s="26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1" t="s">
        <v>136</v>
      </c>
      <c r="AU376" s="261" t="s">
        <v>83</v>
      </c>
      <c r="AV376" s="13" t="s">
        <v>81</v>
      </c>
      <c r="AW376" s="13" t="s">
        <v>30</v>
      </c>
      <c r="AX376" s="13" t="s">
        <v>73</v>
      </c>
      <c r="AY376" s="261" t="s">
        <v>128</v>
      </c>
    </row>
    <row r="377" s="13" customFormat="1">
      <c r="A377" s="13"/>
      <c r="B377" s="251"/>
      <c r="C377" s="252"/>
      <c r="D377" s="253" t="s">
        <v>136</v>
      </c>
      <c r="E377" s="254" t="s">
        <v>1</v>
      </c>
      <c r="F377" s="255" t="s">
        <v>1006</v>
      </c>
      <c r="G377" s="252"/>
      <c r="H377" s="254" t="s">
        <v>1</v>
      </c>
      <c r="I377" s="256"/>
      <c r="J377" s="252"/>
      <c r="K377" s="252"/>
      <c r="L377" s="257"/>
      <c r="M377" s="258"/>
      <c r="N377" s="259"/>
      <c r="O377" s="259"/>
      <c r="P377" s="259"/>
      <c r="Q377" s="259"/>
      <c r="R377" s="259"/>
      <c r="S377" s="259"/>
      <c r="T377" s="26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1" t="s">
        <v>136</v>
      </c>
      <c r="AU377" s="261" t="s">
        <v>83</v>
      </c>
      <c r="AV377" s="13" t="s">
        <v>81</v>
      </c>
      <c r="AW377" s="13" t="s">
        <v>30</v>
      </c>
      <c r="AX377" s="13" t="s">
        <v>73</v>
      </c>
      <c r="AY377" s="261" t="s">
        <v>128</v>
      </c>
    </row>
    <row r="378" s="13" customFormat="1">
      <c r="A378" s="13"/>
      <c r="B378" s="251"/>
      <c r="C378" s="252"/>
      <c r="D378" s="253" t="s">
        <v>136</v>
      </c>
      <c r="E378" s="254" t="s">
        <v>1</v>
      </c>
      <c r="F378" s="255" t="s">
        <v>1007</v>
      </c>
      <c r="G378" s="252"/>
      <c r="H378" s="254" t="s">
        <v>1</v>
      </c>
      <c r="I378" s="256"/>
      <c r="J378" s="252"/>
      <c r="K378" s="252"/>
      <c r="L378" s="257"/>
      <c r="M378" s="258"/>
      <c r="N378" s="259"/>
      <c r="O378" s="259"/>
      <c r="P378" s="259"/>
      <c r="Q378" s="259"/>
      <c r="R378" s="259"/>
      <c r="S378" s="259"/>
      <c r="T378" s="26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1" t="s">
        <v>136</v>
      </c>
      <c r="AU378" s="261" t="s">
        <v>83</v>
      </c>
      <c r="AV378" s="13" t="s">
        <v>81</v>
      </c>
      <c r="AW378" s="13" t="s">
        <v>30</v>
      </c>
      <c r="AX378" s="13" t="s">
        <v>73</v>
      </c>
      <c r="AY378" s="261" t="s">
        <v>128</v>
      </c>
    </row>
    <row r="379" s="13" customFormat="1">
      <c r="A379" s="13"/>
      <c r="B379" s="251"/>
      <c r="C379" s="252"/>
      <c r="D379" s="253" t="s">
        <v>136</v>
      </c>
      <c r="E379" s="254" t="s">
        <v>1</v>
      </c>
      <c r="F379" s="255" t="s">
        <v>254</v>
      </c>
      <c r="G379" s="252"/>
      <c r="H379" s="254" t="s">
        <v>1</v>
      </c>
      <c r="I379" s="256"/>
      <c r="J379" s="252"/>
      <c r="K379" s="252"/>
      <c r="L379" s="257"/>
      <c r="M379" s="258"/>
      <c r="N379" s="259"/>
      <c r="O379" s="259"/>
      <c r="P379" s="259"/>
      <c r="Q379" s="259"/>
      <c r="R379" s="259"/>
      <c r="S379" s="259"/>
      <c r="T379" s="26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1" t="s">
        <v>136</v>
      </c>
      <c r="AU379" s="261" t="s">
        <v>83</v>
      </c>
      <c r="AV379" s="13" t="s">
        <v>81</v>
      </c>
      <c r="AW379" s="13" t="s">
        <v>30</v>
      </c>
      <c r="AX379" s="13" t="s">
        <v>73</v>
      </c>
      <c r="AY379" s="261" t="s">
        <v>128</v>
      </c>
    </row>
    <row r="380" s="13" customFormat="1">
      <c r="A380" s="13"/>
      <c r="B380" s="251"/>
      <c r="C380" s="252"/>
      <c r="D380" s="253" t="s">
        <v>136</v>
      </c>
      <c r="E380" s="254" t="s">
        <v>1</v>
      </c>
      <c r="F380" s="255" t="s">
        <v>259</v>
      </c>
      <c r="G380" s="252"/>
      <c r="H380" s="254" t="s">
        <v>1</v>
      </c>
      <c r="I380" s="256"/>
      <c r="J380" s="252"/>
      <c r="K380" s="252"/>
      <c r="L380" s="257"/>
      <c r="M380" s="258"/>
      <c r="N380" s="259"/>
      <c r="O380" s="259"/>
      <c r="P380" s="259"/>
      <c r="Q380" s="259"/>
      <c r="R380" s="259"/>
      <c r="S380" s="259"/>
      <c r="T380" s="26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1" t="s">
        <v>136</v>
      </c>
      <c r="AU380" s="261" t="s">
        <v>83</v>
      </c>
      <c r="AV380" s="13" t="s">
        <v>81</v>
      </c>
      <c r="AW380" s="13" t="s">
        <v>30</v>
      </c>
      <c r="AX380" s="13" t="s">
        <v>73</v>
      </c>
      <c r="AY380" s="261" t="s">
        <v>128</v>
      </c>
    </row>
    <row r="381" s="14" customFormat="1">
      <c r="A381" s="14"/>
      <c r="B381" s="262"/>
      <c r="C381" s="263"/>
      <c r="D381" s="253" t="s">
        <v>136</v>
      </c>
      <c r="E381" s="264" t="s">
        <v>1</v>
      </c>
      <c r="F381" s="265" t="s">
        <v>81</v>
      </c>
      <c r="G381" s="263"/>
      <c r="H381" s="266">
        <v>1</v>
      </c>
      <c r="I381" s="267"/>
      <c r="J381" s="263"/>
      <c r="K381" s="263"/>
      <c r="L381" s="268"/>
      <c r="M381" s="269"/>
      <c r="N381" s="270"/>
      <c r="O381" s="270"/>
      <c r="P381" s="270"/>
      <c r="Q381" s="270"/>
      <c r="R381" s="270"/>
      <c r="S381" s="270"/>
      <c r="T381" s="271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72" t="s">
        <v>136</v>
      </c>
      <c r="AU381" s="272" t="s">
        <v>83</v>
      </c>
      <c r="AV381" s="14" t="s">
        <v>83</v>
      </c>
      <c r="AW381" s="14" t="s">
        <v>30</v>
      </c>
      <c r="AX381" s="14" t="s">
        <v>81</v>
      </c>
      <c r="AY381" s="272" t="s">
        <v>128</v>
      </c>
    </row>
    <row r="382" s="12" customFormat="1" ht="22.8" customHeight="1">
      <c r="A382" s="12"/>
      <c r="B382" s="221"/>
      <c r="C382" s="222"/>
      <c r="D382" s="223" t="s">
        <v>72</v>
      </c>
      <c r="E382" s="235" t="s">
        <v>336</v>
      </c>
      <c r="F382" s="235" t="s">
        <v>337</v>
      </c>
      <c r="G382" s="222"/>
      <c r="H382" s="222"/>
      <c r="I382" s="225"/>
      <c r="J382" s="236">
        <f>BK382</f>
        <v>0</v>
      </c>
      <c r="K382" s="222"/>
      <c r="L382" s="227"/>
      <c r="M382" s="228"/>
      <c r="N382" s="229"/>
      <c r="O382" s="229"/>
      <c r="P382" s="230">
        <f>SUM(P383:P389)</f>
        <v>0</v>
      </c>
      <c r="Q382" s="229"/>
      <c r="R382" s="230">
        <f>SUM(R383:R389)</f>
        <v>0</v>
      </c>
      <c r="S382" s="229"/>
      <c r="T382" s="231">
        <f>SUM(T383:T389)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32" t="s">
        <v>81</v>
      </c>
      <c r="AT382" s="233" t="s">
        <v>72</v>
      </c>
      <c r="AU382" s="233" t="s">
        <v>81</v>
      </c>
      <c r="AY382" s="232" t="s">
        <v>128</v>
      </c>
      <c r="BK382" s="234">
        <f>SUM(BK383:BK389)</f>
        <v>0</v>
      </c>
    </row>
    <row r="383" s="2" customFormat="1" ht="16.5" customHeight="1">
      <c r="A383" s="39"/>
      <c r="B383" s="40"/>
      <c r="C383" s="237" t="s">
        <v>312</v>
      </c>
      <c r="D383" s="237" t="s">
        <v>130</v>
      </c>
      <c r="E383" s="238" t="s">
        <v>339</v>
      </c>
      <c r="F383" s="239" t="s">
        <v>340</v>
      </c>
      <c r="G383" s="240" t="s">
        <v>160</v>
      </c>
      <c r="H383" s="241">
        <v>20.972000000000001</v>
      </c>
      <c r="I383" s="242"/>
      <c r="J383" s="243">
        <f>ROUND(I383*H383,2)</f>
        <v>0</v>
      </c>
      <c r="K383" s="244"/>
      <c r="L383" s="45"/>
      <c r="M383" s="245" t="s">
        <v>1</v>
      </c>
      <c r="N383" s="246" t="s">
        <v>38</v>
      </c>
      <c r="O383" s="92"/>
      <c r="P383" s="247">
        <f>O383*H383</f>
        <v>0</v>
      </c>
      <c r="Q383" s="247">
        <v>0</v>
      </c>
      <c r="R383" s="247">
        <f>Q383*H383</f>
        <v>0</v>
      </c>
      <c r="S383" s="247">
        <v>0</v>
      </c>
      <c r="T383" s="248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9" t="s">
        <v>134</v>
      </c>
      <c r="AT383" s="249" t="s">
        <v>130</v>
      </c>
      <c r="AU383" s="249" t="s">
        <v>83</v>
      </c>
      <c r="AY383" s="18" t="s">
        <v>128</v>
      </c>
      <c r="BE383" s="250">
        <f>IF(N383="základní",J383,0)</f>
        <v>0</v>
      </c>
      <c r="BF383" s="250">
        <f>IF(N383="snížená",J383,0)</f>
        <v>0</v>
      </c>
      <c r="BG383" s="250">
        <f>IF(N383="zákl. přenesená",J383,0)</f>
        <v>0</v>
      </c>
      <c r="BH383" s="250">
        <f>IF(N383="sníž. přenesená",J383,0)</f>
        <v>0</v>
      </c>
      <c r="BI383" s="250">
        <f>IF(N383="nulová",J383,0)</f>
        <v>0</v>
      </c>
      <c r="BJ383" s="18" t="s">
        <v>81</v>
      </c>
      <c r="BK383" s="250">
        <f>ROUND(I383*H383,2)</f>
        <v>0</v>
      </c>
      <c r="BL383" s="18" t="s">
        <v>134</v>
      </c>
      <c r="BM383" s="249" t="s">
        <v>1012</v>
      </c>
    </row>
    <row r="384" s="13" customFormat="1">
      <c r="A384" s="13"/>
      <c r="B384" s="251"/>
      <c r="C384" s="252"/>
      <c r="D384" s="253" t="s">
        <v>136</v>
      </c>
      <c r="E384" s="254" t="s">
        <v>1</v>
      </c>
      <c r="F384" s="255" t="s">
        <v>207</v>
      </c>
      <c r="G384" s="252"/>
      <c r="H384" s="254" t="s">
        <v>1</v>
      </c>
      <c r="I384" s="256"/>
      <c r="J384" s="252"/>
      <c r="K384" s="252"/>
      <c r="L384" s="257"/>
      <c r="M384" s="258"/>
      <c r="N384" s="259"/>
      <c r="O384" s="259"/>
      <c r="P384" s="259"/>
      <c r="Q384" s="259"/>
      <c r="R384" s="259"/>
      <c r="S384" s="259"/>
      <c r="T384" s="26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1" t="s">
        <v>136</v>
      </c>
      <c r="AU384" s="261" t="s">
        <v>83</v>
      </c>
      <c r="AV384" s="13" t="s">
        <v>81</v>
      </c>
      <c r="AW384" s="13" t="s">
        <v>30</v>
      </c>
      <c r="AX384" s="13" t="s">
        <v>73</v>
      </c>
      <c r="AY384" s="261" t="s">
        <v>128</v>
      </c>
    </row>
    <row r="385" s="13" customFormat="1">
      <c r="A385" s="13"/>
      <c r="B385" s="251"/>
      <c r="C385" s="252"/>
      <c r="D385" s="253" t="s">
        <v>136</v>
      </c>
      <c r="E385" s="254" t="s">
        <v>1</v>
      </c>
      <c r="F385" s="255" t="s">
        <v>887</v>
      </c>
      <c r="G385" s="252"/>
      <c r="H385" s="254" t="s">
        <v>1</v>
      </c>
      <c r="I385" s="256"/>
      <c r="J385" s="252"/>
      <c r="K385" s="252"/>
      <c r="L385" s="257"/>
      <c r="M385" s="258"/>
      <c r="N385" s="259"/>
      <c r="O385" s="259"/>
      <c r="P385" s="259"/>
      <c r="Q385" s="259"/>
      <c r="R385" s="259"/>
      <c r="S385" s="259"/>
      <c r="T385" s="26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1" t="s">
        <v>136</v>
      </c>
      <c r="AU385" s="261" t="s">
        <v>83</v>
      </c>
      <c r="AV385" s="13" t="s">
        <v>81</v>
      </c>
      <c r="AW385" s="13" t="s">
        <v>30</v>
      </c>
      <c r="AX385" s="13" t="s">
        <v>73</v>
      </c>
      <c r="AY385" s="261" t="s">
        <v>128</v>
      </c>
    </row>
    <row r="386" s="14" customFormat="1">
      <c r="A386" s="14"/>
      <c r="B386" s="262"/>
      <c r="C386" s="263"/>
      <c r="D386" s="253" t="s">
        <v>136</v>
      </c>
      <c r="E386" s="264" t="s">
        <v>1</v>
      </c>
      <c r="F386" s="265" t="s">
        <v>1013</v>
      </c>
      <c r="G386" s="263"/>
      <c r="H386" s="266">
        <v>9.4800000000000004</v>
      </c>
      <c r="I386" s="267"/>
      <c r="J386" s="263"/>
      <c r="K386" s="263"/>
      <c r="L386" s="268"/>
      <c r="M386" s="269"/>
      <c r="N386" s="270"/>
      <c r="O386" s="270"/>
      <c r="P386" s="270"/>
      <c r="Q386" s="270"/>
      <c r="R386" s="270"/>
      <c r="S386" s="270"/>
      <c r="T386" s="27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72" t="s">
        <v>136</v>
      </c>
      <c r="AU386" s="272" t="s">
        <v>83</v>
      </c>
      <c r="AV386" s="14" t="s">
        <v>83</v>
      </c>
      <c r="AW386" s="14" t="s">
        <v>30</v>
      </c>
      <c r="AX386" s="14" t="s">
        <v>73</v>
      </c>
      <c r="AY386" s="272" t="s">
        <v>128</v>
      </c>
    </row>
    <row r="387" s="13" customFormat="1">
      <c r="A387" s="13"/>
      <c r="B387" s="251"/>
      <c r="C387" s="252"/>
      <c r="D387" s="253" t="s">
        <v>136</v>
      </c>
      <c r="E387" s="254" t="s">
        <v>1</v>
      </c>
      <c r="F387" s="255" t="s">
        <v>891</v>
      </c>
      <c r="G387" s="252"/>
      <c r="H387" s="254" t="s">
        <v>1</v>
      </c>
      <c r="I387" s="256"/>
      <c r="J387" s="252"/>
      <c r="K387" s="252"/>
      <c r="L387" s="257"/>
      <c r="M387" s="258"/>
      <c r="N387" s="259"/>
      <c r="O387" s="259"/>
      <c r="P387" s="259"/>
      <c r="Q387" s="259"/>
      <c r="R387" s="259"/>
      <c r="S387" s="259"/>
      <c r="T387" s="26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1" t="s">
        <v>136</v>
      </c>
      <c r="AU387" s="261" t="s">
        <v>83</v>
      </c>
      <c r="AV387" s="13" t="s">
        <v>81</v>
      </c>
      <c r="AW387" s="13" t="s">
        <v>30</v>
      </c>
      <c r="AX387" s="13" t="s">
        <v>73</v>
      </c>
      <c r="AY387" s="261" t="s">
        <v>128</v>
      </c>
    </row>
    <row r="388" s="14" customFormat="1">
      <c r="A388" s="14"/>
      <c r="B388" s="262"/>
      <c r="C388" s="263"/>
      <c r="D388" s="253" t="s">
        <v>136</v>
      </c>
      <c r="E388" s="264" t="s">
        <v>1</v>
      </c>
      <c r="F388" s="265" t="s">
        <v>1014</v>
      </c>
      <c r="G388" s="263"/>
      <c r="H388" s="266">
        <v>11.492000000000001</v>
      </c>
      <c r="I388" s="267"/>
      <c r="J388" s="263"/>
      <c r="K388" s="263"/>
      <c r="L388" s="268"/>
      <c r="M388" s="269"/>
      <c r="N388" s="270"/>
      <c r="O388" s="270"/>
      <c r="P388" s="270"/>
      <c r="Q388" s="270"/>
      <c r="R388" s="270"/>
      <c r="S388" s="270"/>
      <c r="T388" s="27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72" t="s">
        <v>136</v>
      </c>
      <c r="AU388" s="272" t="s">
        <v>83</v>
      </c>
      <c r="AV388" s="14" t="s">
        <v>83</v>
      </c>
      <c r="AW388" s="14" t="s">
        <v>30</v>
      </c>
      <c r="AX388" s="14" t="s">
        <v>73</v>
      </c>
      <c r="AY388" s="272" t="s">
        <v>128</v>
      </c>
    </row>
    <row r="389" s="15" customFormat="1">
      <c r="A389" s="15"/>
      <c r="B389" s="273"/>
      <c r="C389" s="274"/>
      <c r="D389" s="253" t="s">
        <v>136</v>
      </c>
      <c r="E389" s="275" t="s">
        <v>1</v>
      </c>
      <c r="F389" s="276" t="s">
        <v>176</v>
      </c>
      <c r="G389" s="274"/>
      <c r="H389" s="277">
        <v>20.972000000000001</v>
      </c>
      <c r="I389" s="278"/>
      <c r="J389" s="274"/>
      <c r="K389" s="274"/>
      <c r="L389" s="279"/>
      <c r="M389" s="280"/>
      <c r="N389" s="281"/>
      <c r="O389" s="281"/>
      <c r="P389" s="281"/>
      <c r="Q389" s="281"/>
      <c r="R389" s="281"/>
      <c r="S389" s="281"/>
      <c r="T389" s="282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83" t="s">
        <v>136</v>
      </c>
      <c r="AU389" s="283" t="s">
        <v>83</v>
      </c>
      <c r="AV389" s="15" t="s">
        <v>134</v>
      </c>
      <c r="AW389" s="15" t="s">
        <v>30</v>
      </c>
      <c r="AX389" s="15" t="s">
        <v>81</v>
      </c>
      <c r="AY389" s="283" t="s">
        <v>128</v>
      </c>
    </row>
    <row r="390" s="12" customFormat="1" ht="22.8" customHeight="1">
      <c r="A390" s="12"/>
      <c r="B390" s="221"/>
      <c r="C390" s="222"/>
      <c r="D390" s="223" t="s">
        <v>72</v>
      </c>
      <c r="E390" s="235" t="s">
        <v>506</v>
      </c>
      <c r="F390" s="235" t="s">
        <v>1015</v>
      </c>
      <c r="G390" s="222"/>
      <c r="H390" s="222"/>
      <c r="I390" s="225"/>
      <c r="J390" s="236">
        <f>BK390</f>
        <v>0</v>
      </c>
      <c r="K390" s="222"/>
      <c r="L390" s="227"/>
      <c r="M390" s="228"/>
      <c r="N390" s="229"/>
      <c r="O390" s="229"/>
      <c r="P390" s="230">
        <f>SUM(P391:P414)</f>
        <v>0</v>
      </c>
      <c r="Q390" s="229"/>
      <c r="R390" s="230">
        <f>SUM(R391:R414)</f>
        <v>5.1506212599999994</v>
      </c>
      <c r="S390" s="229"/>
      <c r="T390" s="231">
        <f>SUM(T391:T414)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32" t="s">
        <v>81</v>
      </c>
      <c r="AT390" s="233" t="s">
        <v>72</v>
      </c>
      <c r="AU390" s="233" t="s">
        <v>81</v>
      </c>
      <c r="AY390" s="232" t="s">
        <v>128</v>
      </c>
      <c r="BK390" s="234">
        <f>SUM(BK391:BK414)</f>
        <v>0</v>
      </c>
    </row>
    <row r="391" s="2" customFormat="1" ht="21.75" customHeight="1">
      <c r="A391" s="39"/>
      <c r="B391" s="40"/>
      <c r="C391" s="237" t="s">
        <v>320</v>
      </c>
      <c r="D391" s="237" t="s">
        <v>130</v>
      </c>
      <c r="E391" s="238" t="s">
        <v>1016</v>
      </c>
      <c r="F391" s="239" t="s">
        <v>1017</v>
      </c>
      <c r="G391" s="240" t="s">
        <v>160</v>
      </c>
      <c r="H391" s="241">
        <v>0.878</v>
      </c>
      <c r="I391" s="242"/>
      <c r="J391" s="243">
        <f>ROUND(I391*H391,2)</f>
        <v>0</v>
      </c>
      <c r="K391" s="244"/>
      <c r="L391" s="45"/>
      <c r="M391" s="245" t="s">
        <v>1</v>
      </c>
      <c r="N391" s="246" t="s">
        <v>38</v>
      </c>
      <c r="O391" s="92"/>
      <c r="P391" s="247">
        <f>O391*H391</f>
        <v>0</v>
      </c>
      <c r="Q391" s="247">
        <v>2.45329</v>
      </c>
      <c r="R391" s="247">
        <f>Q391*H391</f>
        <v>2.1539886199999998</v>
      </c>
      <c r="S391" s="247">
        <v>0</v>
      </c>
      <c r="T391" s="248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9" t="s">
        <v>134</v>
      </c>
      <c r="AT391" s="249" t="s">
        <v>130</v>
      </c>
      <c r="AU391" s="249" t="s">
        <v>83</v>
      </c>
      <c r="AY391" s="18" t="s">
        <v>128</v>
      </c>
      <c r="BE391" s="250">
        <f>IF(N391="základní",J391,0)</f>
        <v>0</v>
      </c>
      <c r="BF391" s="250">
        <f>IF(N391="snížená",J391,0)</f>
        <v>0</v>
      </c>
      <c r="BG391" s="250">
        <f>IF(N391="zákl. přenesená",J391,0)</f>
        <v>0</v>
      </c>
      <c r="BH391" s="250">
        <f>IF(N391="sníž. přenesená",J391,0)</f>
        <v>0</v>
      </c>
      <c r="BI391" s="250">
        <f>IF(N391="nulová",J391,0)</f>
        <v>0</v>
      </c>
      <c r="BJ391" s="18" t="s">
        <v>81</v>
      </c>
      <c r="BK391" s="250">
        <f>ROUND(I391*H391,2)</f>
        <v>0</v>
      </c>
      <c r="BL391" s="18" t="s">
        <v>134</v>
      </c>
      <c r="BM391" s="249" t="s">
        <v>1018</v>
      </c>
    </row>
    <row r="392" s="13" customFormat="1">
      <c r="A392" s="13"/>
      <c r="B392" s="251"/>
      <c r="C392" s="252"/>
      <c r="D392" s="253" t="s">
        <v>136</v>
      </c>
      <c r="E392" s="254" t="s">
        <v>1</v>
      </c>
      <c r="F392" s="255" t="s">
        <v>1019</v>
      </c>
      <c r="G392" s="252"/>
      <c r="H392" s="254" t="s">
        <v>1</v>
      </c>
      <c r="I392" s="256"/>
      <c r="J392" s="252"/>
      <c r="K392" s="252"/>
      <c r="L392" s="257"/>
      <c r="M392" s="258"/>
      <c r="N392" s="259"/>
      <c r="O392" s="259"/>
      <c r="P392" s="259"/>
      <c r="Q392" s="259"/>
      <c r="R392" s="259"/>
      <c r="S392" s="259"/>
      <c r="T392" s="26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1" t="s">
        <v>136</v>
      </c>
      <c r="AU392" s="261" t="s">
        <v>83</v>
      </c>
      <c r="AV392" s="13" t="s">
        <v>81</v>
      </c>
      <c r="AW392" s="13" t="s">
        <v>30</v>
      </c>
      <c r="AX392" s="13" t="s">
        <v>73</v>
      </c>
      <c r="AY392" s="261" t="s">
        <v>128</v>
      </c>
    </row>
    <row r="393" s="13" customFormat="1">
      <c r="A393" s="13"/>
      <c r="B393" s="251"/>
      <c r="C393" s="252"/>
      <c r="D393" s="253" t="s">
        <v>136</v>
      </c>
      <c r="E393" s="254" t="s">
        <v>1</v>
      </c>
      <c r="F393" s="255" t="s">
        <v>1020</v>
      </c>
      <c r="G393" s="252"/>
      <c r="H393" s="254" t="s">
        <v>1</v>
      </c>
      <c r="I393" s="256"/>
      <c r="J393" s="252"/>
      <c r="K393" s="252"/>
      <c r="L393" s="257"/>
      <c r="M393" s="258"/>
      <c r="N393" s="259"/>
      <c r="O393" s="259"/>
      <c r="P393" s="259"/>
      <c r="Q393" s="259"/>
      <c r="R393" s="259"/>
      <c r="S393" s="259"/>
      <c r="T393" s="26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1" t="s">
        <v>136</v>
      </c>
      <c r="AU393" s="261" t="s">
        <v>83</v>
      </c>
      <c r="AV393" s="13" t="s">
        <v>81</v>
      </c>
      <c r="AW393" s="13" t="s">
        <v>30</v>
      </c>
      <c r="AX393" s="13" t="s">
        <v>73</v>
      </c>
      <c r="AY393" s="261" t="s">
        <v>128</v>
      </c>
    </row>
    <row r="394" s="14" customFormat="1">
      <c r="A394" s="14"/>
      <c r="B394" s="262"/>
      <c r="C394" s="263"/>
      <c r="D394" s="253" t="s">
        <v>136</v>
      </c>
      <c r="E394" s="264" t="s">
        <v>1</v>
      </c>
      <c r="F394" s="265" t="s">
        <v>1021</v>
      </c>
      <c r="G394" s="263"/>
      <c r="H394" s="266">
        <v>0.55400000000000005</v>
      </c>
      <c r="I394" s="267"/>
      <c r="J394" s="263"/>
      <c r="K394" s="263"/>
      <c r="L394" s="268"/>
      <c r="M394" s="269"/>
      <c r="N394" s="270"/>
      <c r="O394" s="270"/>
      <c r="P394" s="270"/>
      <c r="Q394" s="270"/>
      <c r="R394" s="270"/>
      <c r="S394" s="270"/>
      <c r="T394" s="27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72" t="s">
        <v>136</v>
      </c>
      <c r="AU394" s="272" t="s">
        <v>83</v>
      </c>
      <c r="AV394" s="14" t="s">
        <v>83</v>
      </c>
      <c r="AW394" s="14" t="s">
        <v>30</v>
      </c>
      <c r="AX394" s="14" t="s">
        <v>73</v>
      </c>
      <c r="AY394" s="272" t="s">
        <v>128</v>
      </c>
    </row>
    <row r="395" s="13" customFormat="1">
      <c r="A395" s="13"/>
      <c r="B395" s="251"/>
      <c r="C395" s="252"/>
      <c r="D395" s="253" t="s">
        <v>136</v>
      </c>
      <c r="E395" s="254" t="s">
        <v>1</v>
      </c>
      <c r="F395" s="255" t="s">
        <v>950</v>
      </c>
      <c r="G395" s="252"/>
      <c r="H395" s="254" t="s">
        <v>1</v>
      </c>
      <c r="I395" s="256"/>
      <c r="J395" s="252"/>
      <c r="K395" s="252"/>
      <c r="L395" s="257"/>
      <c r="M395" s="258"/>
      <c r="N395" s="259"/>
      <c r="O395" s="259"/>
      <c r="P395" s="259"/>
      <c r="Q395" s="259"/>
      <c r="R395" s="259"/>
      <c r="S395" s="259"/>
      <c r="T395" s="26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1" t="s">
        <v>136</v>
      </c>
      <c r="AU395" s="261" t="s">
        <v>83</v>
      </c>
      <c r="AV395" s="13" t="s">
        <v>81</v>
      </c>
      <c r="AW395" s="13" t="s">
        <v>30</v>
      </c>
      <c r="AX395" s="13" t="s">
        <v>73</v>
      </c>
      <c r="AY395" s="261" t="s">
        <v>128</v>
      </c>
    </row>
    <row r="396" s="14" customFormat="1">
      <c r="A396" s="14"/>
      <c r="B396" s="262"/>
      <c r="C396" s="263"/>
      <c r="D396" s="253" t="s">
        <v>136</v>
      </c>
      <c r="E396" s="264" t="s">
        <v>1</v>
      </c>
      <c r="F396" s="265" t="s">
        <v>1022</v>
      </c>
      <c r="G396" s="263"/>
      <c r="H396" s="266">
        <v>0.32400000000000001</v>
      </c>
      <c r="I396" s="267"/>
      <c r="J396" s="263"/>
      <c r="K396" s="263"/>
      <c r="L396" s="268"/>
      <c r="M396" s="269"/>
      <c r="N396" s="270"/>
      <c r="O396" s="270"/>
      <c r="P396" s="270"/>
      <c r="Q396" s="270"/>
      <c r="R396" s="270"/>
      <c r="S396" s="270"/>
      <c r="T396" s="27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72" t="s">
        <v>136</v>
      </c>
      <c r="AU396" s="272" t="s">
        <v>83</v>
      </c>
      <c r="AV396" s="14" t="s">
        <v>83</v>
      </c>
      <c r="AW396" s="14" t="s">
        <v>30</v>
      </c>
      <c r="AX396" s="14" t="s">
        <v>73</v>
      </c>
      <c r="AY396" s="272" t="s">
        <v>128</v>
      </c>
    </row>
    <row r="397" s="15" customFormat="1">
      <c r="A397" s="15"/>
      <c r="B397" s="273"/>
      <c r="C397" s="274"/>
      <c r="D397" s="253" t="s">
        <v>136</v>
      </c>
      <c r="E397" s="275" t="s">
        <v>1</v>
      </c>
      <c r="F397" s="276" t="s">
        <v>176</v>
      </c>
      <c r="G397" s="274"/>
      <c r="H397" s="277">
        <v>0.87800000000000011</v>
      </c>
      <c r="I397" s="278"/>
      <c r="J397" s="274"/>
      <c r="K397" s="274"/>
      <c r="L397" s="279"/>
      <c r="M397" s="280"/>
      <c r="N397" s="281"/>
      <c r="O397" s="281"/>
      <c r="P397" s="281"/>
      <c r="Q397" s="281"/>
      <c r="R397" s="281"/>
      <c r="S397" s="281"/>
      <c r="T397" s="282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83" t="s">
        <v>136</v>
      </c>
      <c r="AU397" s="283" t="s">
        <v>83</v>
      </c>
      <c r="AV397" s="15" t="s">
        <v>134</v>
      </c>
      <c r="AW397" s="15" t="s">
        <v>30</v>
      </c>
      <c r="AX397" s="15" t="s">
        <v>81</v>
      </c>
      <c r="AY397" s="283" t="s">
        <v>128</v>
      </c>
    </row>
    <row r="398" s="2" customFormat="1" ht="21.75" customHeight="1">
      <c r="A398" s="39"/>
      <c r="B398" s="40"/>
      <c r="C398" s="237" t="s">
        <v>325</v>
      </c>
      <c r="D398" s="237" t="s">
        <v>130</v>
      </c>
      <c r="E398" s="238" t="s">
        <v>1023</v>
      </c>
      <c r="F398" s="239" t="s">
        <v>1024</v>
      </c>
      <c r="G398" s="240" t="s">
        <v>160</v>
      </c>
      <c r="H398" s="241">
        <v>1.296</v>
      </c>
      <c r="I398" s="242"/>
      <c r="J398" s="243">
        <f>ROUND(I398*H398,2)</f>
        <v>0</v>
      </c>
      <c r="K398" s="244"/>
      <c r="L398" s="45"/>
      <c r="M398" s="245" t="s">
        <v>1</v>
      </c>
      <c r="N398" s="246" t="s">
        <v>38</v>
      </c>
      <c r="O398" s="92"/>
      <c r="P398" s="247">
        <f>O398*H398</f>
        <v>0</v>
      </c>
      <c r="Q398" s="247">
        <v>2.2563399999999998</v>
      </c>
      <c r="R398" s="247">
        <f>Q398*H398</f>
        <v>2.92421664</v>
      </c>
      <c r="S398" s="247">
        <v>0</v>
      </c>
      <c r="T398" s="248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9" t="s">
        <v>134</v>
      </c>
      <c r="AT398" s="249" t="s">
        <v>130</v>
      </c>
      <c r="AU398" s="249" t="s">
        <v>83</v>
      </c>
      <c r="AY398" s="18" t="s">
        <v>128</v>
      </c>
      <c r="BE398" s="250">
        <f>IF(N398="základní",J398,0)</f>
        <v>0</v>
      </c>
      <c r="BF398" s="250">
        <f>IF(N398="snížená",J398,0)</f>
        <v>0</v>
      </c>
      <c r="BG398" s="250">
        <f>IF(N398="zákl. přenesená",J398,0)</f>
        <v>0</v>
      </c>
      <c r="BH398" s="250">
        <f>IF(N398="sníž. přenesená",J398,0)</f>
        <v>0</v>
      </c>
      <c r="BI398" s="250">
        <f>IF(N398="nulová",J398,0)</f>
        <v>0</v>
      </c>
      <c r="BJ398" s="18" t="s">
        <v>81</v>
      </c>
      <c r="BK398" s="250">
        <f>ROUND(I398*H398,2)</f>
        <v>0</v>
      </c>
      <c r="BL398" s="18" t="s">
        <v>134</v>
      </c>
      <c r="BM398" s="249" t="s">
        <v>1025</v>
      </c>
    </row>
    <row r="399" s="13" customFormat="1">
      <c r="A399" s="13"/>
      <c r="B399" s="251"/>
      <c r="C399" s="252"/>
      <c r="D399" s="253" t="s">
        <v>136</v>
      </c>
      <c r="E399" s="254" t="s">
        <v>1</v>
      </c>
      <c r="F399" s="255" t="s">
        <v>950</v>
      </c>
      <c r="G399" s="252"/>
      <c r="H399" s="254" t="s">
        <v>1</v>
      </c>
      <c r="I399" s="256"/>
      <c r="J399" s="252"/>
      <c r="K399" s="252"/>
      <c r="L399" s="257"/>
      <c r="M399" s="258"/>
      <c r="N399" s="259"/>
      <c r="O399" s="259"/>
      <c r="P399" s="259"/>
      <c r="Q399" s="259"/>
      <c r="R399" s="259"/>
      <c r="S399" s="259"/>
      <c r="T399" s="26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1" t="s">
        <v>136</v>
      </c>
      <c r="AU399" s="261" t="s">
        <v>83</v>
      </c>
      <c r="AV399" s="13" t="s">
        <v>81</v>
      </c>
      <c r="AW399" s="13" t="s">
        <v>30</v>
      </c>
      <c r="AX399" s="13" t="s">
        <v>73</v>
      </c>
      <c r="AY399" s="261" t="s">
        <v>128</v>
      </c>
    </row>
    <row r="400" s="14" customFormat="1">
      <c r="A400" s="14"/>
      <c r="B400" s="262"/>
      <c r="C400" s="263"/>
      <c r="D400" s="253" t="s">
        <v>136</v>
      </c>
      <c r="E400" s="264" t="s">
        <v>1</v>
      </c>
      <c r="F400" s="265" t="s">
        <v>1026</v>
      </c>
      <c r="G400" s="263"/>
      <c r="H400" s="266">
        <v>1.296</v>
      </c>
      <c r="I400" s="267"/>
      <c r="J400" s="263"/>
      <c r="K400" s="263"/>
      <c r="L400" s="268"/>
      <c r="M400" s="269"/>
      <c r="N400" s="270"/>
      <c r="O400" s="270"/>
      <c r="P400" s="270"/>
      <c r="Q400" s="270"/>
      <c r="R400" s="270"/>
      <c r="S400" s="270"/>
      <c r="T400" s="27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72" t="s">
        <v>136</v>
      </c>
      <c r="AU400" s="272" t="s">
        <v>83</v>
      </c>
      <c r="AV400" s="14" t="s">
        <v>83</v>
      </c>
      <c r="AW400" s="14" t="s">
        <v>30</v>
      </c>
      <c r="AX400" s="14" t="s">
        <v>81</v>
      </c>
      <c r="AY400" s="272" t="s">
        <v>128</v>
      </c>
    </row>
    <row r="401" s="2" customFormat="1" ht="21.75" customHeight="1">
      <c r="A401" s="39"/>
      <c r="B401" s="40"/>
      <c r="C401" s="237" t="s">
        <v>329</v>
      </c>
      <c r="D401" s="237" t="s">
        <v>130</v>
      </c>
      <c r="E401" s="238" t="s">
        <v>1027</v>
      </c>
      <c r="F401" s="239" t="s">
        <v>1028</v>
      </c>
      <c r="G401" s="240" t="s">
        <v>160</v>
      </c>
      <c r="H401" s="241">
        <v>0.878</v>
      </c>
      <c r="I401" s="242"/>
      <c r="J401" s="243">
        <f>ROUND(I401*H401,2)</f>
        <v>0</v>
      </c>
      <c r="K401" s="244"/>
      <c r="L401" s="45"/>
      <c r="M401" s="245" t="s">
        <v>1</v>
      </c>
      <c r="N401" s="246" t="s">
        <v>38</v>
      </c>
      <c r="O401" s="92"/>
      <c r="P401" s="247">
        <f>O401*H401</f>
        <v>0</v>
      </c>
      <c r="Q401" s="247">
        <v>0.040000000000000001</v>
      </c>
      <c r="R401" s="247">
        <f>Q401*H401</f>
        <v>0.035119999999999998</v>
      </c>
      <c r="S401" s="247">
        <v>0</v>
      </c>
      <c r="T401" s="248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9" t="s">
        <v>134</v>
      </c>
      <c r="AT401" s="249" t="s">
        <v>130</v>
      </c>
      <c r="AU401" s="249" t="s">
        <v>83</v>
      </c>
      <c r="AY401" s="18" t="s">
        <v>128</v>
      </c>
      <c r="BE401" s="250">
        <f>IF(N401="základní",J401,0)</f>
        <v>0</v>
      </c>
      <c r="BF401" s="250">
        <f>IF(N401="snížená",J401,0)</f>
        <v>0</v>
      </c>
      <c r="BG401" s="250">
        <f>IF(N401="zákl. přenesená",J401,0)</f>
        <v>0</v>
      </c>
      <c r="BH401" s="250">
        <f>IF(N401="sníž. přenesená",J401,0)</f>
        <v>0</v>
      </c>
      <c r="BI401" s="250">
        <f>IF(N401="nulová",J401,0)</f>
        <v>0</v>
      </c>
      <c r="BJ401" s="18" t="s">
        <v>81</v>
      </c>
      <c r="BK401" s="250">
        <f>ROUND(I401*H401,2)</f>
        <v>0</v>
      </c>
      <c r="BL401" s="18" t="s">
        <v>134</v>
      </c>
      <c r="BM401" s="249" t="s">
        <v>1029</v>
      </c>
    </row>
    <row r="402" s="13" customFormat="1">
      <c r="A402" s="13"/>
      <c r="B402" s="251"/>
      <c r="C402" s="252"/>
      <c r="D402" s="253" t="s">
        <v>136</v>
      </c>
      <c r="E402" s="254" t="s">
        <v>1</v>
      </c>
      <c r="F402" s="255" t="s">
        <v>1019</v>
      </c>
      <c r="G402" s="252"/>
      <c r="H402" s="254" t="s">
        <v>1</v>
      </c>
      <c r="I402" s="256"/>
      <c r="J402" s="252"/>
      <c r="K402" s="252"/>
      <c r="L402" s="257"/>
      <c r="M402" s="258"/>
      <c r="N402" s="259"/>
      <c r="O402" s="259"/>
      <c r="P402" s="259"/>
      <c r="Q402" s="259"/>
      <c r="R402" s="259"/>
      <c r="S402" s="259"/>
      <c r="T402" s="26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1" t="s">
        <v>136</v>
      </c>
      <c r="AU402" s="261" t="s">
        <v>83</v>
      </c>
      <c r="AV402" s="13" t="s">
        <v>81</v>
      </c>
      <c r="AW402" s="13" t="s">
        <v>30</v>
      </c>
      <c r="AX402" s="13" t="s">
        <v>73</v>
      </c>
      <c r="AY402" s="261" t="s">
        <v>128</v>
      </c>
    </row>
    <row r="403" s="13" customFormat="1">
      <c r="A403" s="13"/>
      <c r="B403" s="251"/>
      <c r="C403" s="252"/>
      <c r="D403" s="253" t="s">
        <v>136</v>
      </c>
      <c r="E403" s="254" t="s">
        <v>1</v>
      </c>
      <c r="F403" s="255" t="s">
        <v>1020</v>
      </c>
      <c r="G403" s="252"/>
      <c r="H403" s="254" t="s">
        <v>1</v>
      </c>
      <c r="I403" s="256"/>
      <c r="J403" s="252"/>
      <c r="K403" s="252"/>
      <c r="L403" s="257"/>
      <c r="M403" s="258"/>
      <c r="N403" s="259"/>
      <c r="O403" s="259"/>
      <c r="P403" s="259"/>
      <c r="Q403" s="259"/>
      <c r="R403" s="259"/>
      <c r="S403" s="259"/>
      <c r="T403" s="26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1" t="s">
        <v>136</v>
      </c>
      <c r="AU403" s="261" t="s">
        <v>83</v>
      </c>
      <c r="AV403" s="13" t="s">
        <v>81</v>
      </c>
      <c r="AW403" s="13" t="s">
        <v>30</v>
      </c>
      <c r="AX403" s="13" t="s">
        <v>73</v>
      </c>
      <c r="AY403" s="261" t="s">
        <v>128</v>
      </c>
    </row>
    <row r="404" s="14" customFormat="1">
      <c r="A404" s="14"/>
      <c r="B404" s="262"/>
      <c r="C404" s="263"/>
      <c r="D404" s="253" t="s">
        <v>136</v>
      </c>
      <c r="E404" s="264" t="s">
        <v>1</v>
      </c>
      <c r="F404" s="265" t="s">
        <v>1021</v>
      </c>
      <c r="G404" s="263"/>
      <c r="H404" s="266">
        <v>0.55400000000000005</v>
      </c>
      <c r="I404" s="267"/>
      <c r="J404" s="263"/>
      <c r="K404" s="263"/>
      <c r="L404" s="268"/>
      <c r="M404" s="269"/>
      <c r="N404" s="270"/>
      <c r="O404" s="270"/>
      <c r="P404" s="270"/>
      <c r="Q404" s="270"/>
      <c r="R404" s="270"/>
      <c r="S404" s="270"/>
      <c r="T404" s="271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72" t="s">
        <v>136</v>
      </c>
      <c r="AU404" s="272" t="s">
        <v>83</v>
      </c>
      <c r="AV404" s="14" t="s">
        <v>83</v>
      </c>
      <c r="AW404" s="14" t="s">
        <v>30</v>
      </c>
      <c r="AX404" s="14" t="s">
        <v>73</v>
      </c>
      <c r="AY404" s="272" t="s">
        <v>128</v>
      </c>
    </row>
    <row r="405" s="13" customFormat="1">
      <c r="A405" s="13"/>
      <c r="B405" s="251"/>
      <c r="C405" s="252"/>
      <c r="D405" s="253" t="s">
        <v>136</v>
      </c>
      <c r="E405" s="254" t="s">
        <v>1</v>
      </c>
      <c r="F405" s="255" t="s">
        <v>950</v>
      </c>
      <c r="G405" s="252"/>
      <c r="H405" s="254" t="s">
        <v>1</v>
      </c>
      <c r="I405" s="256"/>
      <c r="J405" s="252"/>
      <c r="K405" s="252"/>
      <c r="L405" s="257"/>
      <c r="M405" s="258"/>
      <c r="N405" s="259"/>
      <c r="O405" s="259"/>
      <c r="P405" s="259"/>
      <c r="Q405" s="259"/>
      <c r="R405" s="259"/>
      <c r="S405" s="259"/>
      <c r="T405" s="26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1" t="s">
        <v>136</v>
      </c>
      <c r="AU405" s="261" t="s">
        <v>83</v>
      </c>
      <c r="AV405" s="13" t="s">
        <v>81</v>
      </c>
      <c r="AW405" s="13" t="s">
        <v>30</v>
      </c>
      <c r="AX405" s="13" t="s">
        <v>73</v>
      </c>
      <c r="AY405" s="261" t="s">
        <v>128</v>
      </c>
    </row>
    <row r="406" s="14" customFormat="1">
      <c r="A406" s="14"/>
      <c r="B406" s="262"/>
      <c r="C406" s="263"/>
      <c r="D406" s="253" t="s">
        <v>136</v>
      </c>
      <c r="E406" s="264" t="s">
        <v>1</v>
      </c>
      <c r="F406" s="265" t="s">
        <v>1022</v>
      </c>
      <c r="G406" s="263"/>
      <c r="H406" s="266">
        <v>0.32400000000000001</v>
      </c>
      <c r="I406" s="267"/>
      <c r="J406" s="263"/>
      <c r="K406" s="263"/>
      <c r="L406" s="268"/>
      <c r="M406" s="269"/>
      <c r="N406" s="270"/>
      <c r="O406" s="270"/>
      <c r="P406" s="270"/>
      <c r="Q406" s="270"/>
      <c r="R406" s="270"/>
      <c r="S406" s="270"/>
      <c r="T406" s="271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72" t="s">
        <v>136</v>
      </c>
      <c r="AU406" s="272" t="s">
        <v>83</v>
      </c>
      <c r="AV406" s="14" t="s">
        <v>83</v>
      </c>
      <c r="AW406" s="14" t="s">
        <v>30</v>
      </c>
      <c r="AX406" s="14" t="s">
        <v>73</v>
      </c>
      <c r="AY406" s="272" t="s">
        <v>128</v>
      </c>
    </row>
    <row r="407" s="15" customFormat="1">
      <c r="A407" s="15"/>
      <c r="B407" s="273"/>
      <c r="C407" s="274"/>
      <c r="D407" s="253" t="s">
        <v>136</v>
      </c>
      <c r="E407" s="275" t="s">
        <v>1</v>
      </c>
      <c r="F407" s="276" t="s">
        <v>176</v>
      </c>
      <c r="G407" s="274"/>
      <c r="H407" s="277">
        <v>0.87800000000000011</v>
      </c>
      <c r="I407" s="278"/>
      <c r="J407" s="274"/>
      <c r="K407" s="274"/>
      <c r="L407" s="279"/>
      <c r="M407" s="280"/>
      <c r="N407" s="281"/>
      <c r="O407" s="281"/>
      <c r="P407" s="281"/>
      <c r="Q407" s="281"/>
      <c r="R407" s="281"/>
      <c r="S407" s="281"/>
      <c r="T407" s="282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83" t="s">
        <v>136</v>
      </c>
      <c r="AU407" s="283" t="s">
        <v>83</v>
      </c>
      <c r="AV407" s="15" t="s">
        <v>134</v>
      </c>
      <c r="AW407" s="15" t="s">
        <v>30</v>
      </c>
      <c r="AX407" s="15" t="s">
        <v>81</v>
      </c>
      <c r="AY407" s="283" t="s">
        <v>128</v>
      </c>
    </row>
    <row r="408" s="2" customFormat="1" ht="21.75" customHeight="1">
      <c r="A408" s="39"/>
      <c r="B408" s="40"/>
      <c r="C408" s="237" t="s">
        <v>332</v>
      </c>
      <c r="D408" s="237" t="s">
        <v>130</v>
      </c>
      <c r="E408" s="238" t="s">
        <v>1030</v>
      </c>
      <c r="F408" s="239" t="s">
        <v>1031</v>
      </c>
      <c r="G408" s="240" t="s">
        <v>160</v>
      </c>
      <c r="H408" s="241">
        <v>1.296</v>
      </c>
      <c r="I408" s="242"/>
      <c r="J408" s="243">
        <f>ROUND(I408*H408,2)</f>
        <v>0</v>
      </c>
      <c r="K408" s="244"/>
      <c r="L408" s="45"/>
      <c r="M408" s="245" t="s">
        <v>1</v>
      </c>
      <c r="N408" s="246" t="s">
        <v>38</v>
      </c>
      <c r="O408" s="92"/>
      <c r="P408" s="247">
        <f>O408*H408</f>
        <v>0</v>
      </c>
      <c r="Q408" s="247">
        <v>0.01</v>
      </c>
      <c r="R408" s="247">
        <f>Q408*H408</f>
        <v>0.012960000000000001</v>
      </c>
      <c r="S408" s="247">
        <v>0</v>
      </c>
      <c r="T408" s="248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9" t="s">
        <v>134</v>
      </c>
      <c r="AT408" s="249" t="s">
        <v>130</v>
      </c>
      <c r="AU408" s="249" t="s">
        <v>83</v>
      </c>
      <c r="AY408" s="18" t="s">
        <v>128</v>
      </c>
      <c r="BE408" s="250">
        <f>IF(N408="základní",J408,0)</f>
        <v>0</v>
      </c>
      <c r="BF408" s="250">
        <f>IF(N408="snížená",J408,0)</f>
        <v>0</v>
      </c>
      <c r="BG408" s="250">
        <f>IF(N408="zákl. přenesená",J408,0)</f>
        <v>0</v>
      </c>
      <c r="BH408" s="250">
        <f>IF(N408="sníž. přenesená",J408,0)</f>
        <v>0</v>
      </c>
      <c r="BI408" s="250">
        <f>IF(N408="nulová",J408,0)</f>
        <v>0</v>
      </c>
      <c r="BJ408" s="18" t="s">
        <v>81</v>
      </c>
      <c r="BK408" s="250">
        <f>ROUND(I408*H408,2)</f>
        <v>0</v>
      </c>
      <c r="BL408" s="18" t="s">
        <v>134</v>
      </c>
      <c r="BM408" s="249" t="s">
        <v>1032</v>
      </c>
    </row>
    <row r="409" s="13" customFormat="1">
      <c r="A409" s="13"/>
      <c r="B409" s="251"/>
      <c r="C409" s="252"/>
      <c r="D409" s="253" t="s">
        <v>136</v>
      </c>
      <c r="E409" s="254" t="s">
        <v>1</v>
      </c>
      <c r="F409" s="255" t="s">
        <v>950</v>
      </c>
      <c r="G409" s="252"/>
      <c r="H409" s="254" t="s">
        <v>1</v>
      </c>
      <c r="I409" s="256"/>
      <c r="J409" s="252"/>
      <c r="K409" s="252"/>
      <c r="L409" s="257"/>
      <c r="M409" s="258"/>
      <c r="N409" s="259"/>
      <c r="O409" s="259"/>
      <c r="P409" s="259"/>
      <c r="Q409" s="259"/>
      <c r="R409" s="259"/>
      <c r="S409" s="259"/>
      <c r="T409" s="26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1" t="s">
        <v>136</v>
      </c>
      <c r="AU409" s="261" t="s">
        <v>83</v>
      </c>
      <c r="AV409" s="13" t="s">
        <v>81</v>
      </c>
      <c r="AW409" s="13" t="s">
        <v>30</v>
      </c>
      <c r="AX409" s="13" t="s">
        <v>73</v>
      </c>
      <c r="AY409" s="261" t="s">
        <v>128</v>
      </c>
    </row>
    <row r="410" s="14" customFormat="1">
      <c r="A410" s="14"/>
      <c r="B410" s="262"/>
      <c r="C410" s="263"/>
      <c r="D410" s="253" t="s">
        <v>136</v>
      </c>
      <c r="E410" s="264" t="s">
        <v>1</v>
      </c>
      <c r="F410" s="265" t="s">
        <v>1026</v>
      </c>
      <c r="G410" s="263"/>
      <c r="H410" s="266">
        <v>1.296</v>
      </c>
      <c r="I410" s="267"/>
      <c r="J410" s="263"/>
      <c r="K410" s="263"/>
      <c r="L410" s="268"/>
      <c r="M410" s="269"/>
      <c r="N410" s="270"/>
      <c r="O410" s="270"/>
      <c r="P410" s="270"/>
      <c r="Q410" s="270"/>
      <c r="R410" s="270"/>
      <c r="S410" s="270"/>
      <c r="T410" s="271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72" t="s">
        <v>136</v>
      </c>
      <c r="AU410" s="272" t="s">
        <v>83</v>
      </c>
      <c r="AV410" s="14" t="s">
        <v>83</v>
      </c>
      <c r="AW410" s="14" t="s">
        <v>30</v>
      </c>
      <c r="AX410" s="14" t="s">
        <v>81</v>
      </c>
      <c r="AY410" s="272" t="s">
        <v>128</v>
      </c>
    </row>
    <row r="411" s="2" customFormat="1" ht="16.5" customHeight="1">
      <c r="A411" s="39"/>
      <c r="B411" s="40"/>
      <c r="C411" s="237" t="s">
        <v>338</v>
      </c>
      <c r="D411" s="237" t="s">
        <v>130</v>
      </c>
      <c r="E411" s="238" t="s">
        <v>1033</v>
      </c>
      <c r="F411" s="239" t="s">
        <v>1034</v>
      </c>
      <c r="G411" s="240" t="s">
        <v>151</v>
      </c>
      <c r="H411" s="241">
        <v>1.8</v>
      </c>
      <c r="I411" s="242"/>
      <c r="J411" s="243">
        <f>ROUND(I411*H411,2)</f>
        <v>0</v>
      </c>
      <c r="K411" s="244"/>
      <c r="L411" s="45"/>
      <c r="M411" s="245" t="s">
        <v>1</v>
      </c>
      <c r="N411" s="246" t="s">
        <v>38</v>
      </c>
      <c r="O411" s="92"/>
      <c r="P411" s="247">
        <f>O411*H411</f>
        <v>0</v>
      </c>
      <c r="Q411" s="247">
        <v>0.013520000000000001</v>
      </c>
      <c r="R411" s="247">
        <f>Q411*H411</f>
        <v>0.024336000000000003</v>
      </c>
      <c r="S411" s="247">
        <v>0</v>
      </c>
      <c r="T411" s="248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9" t="s">
        <v>134</v>
      </c>
      <c r="AT411" s="249" t="s">
        <v>130</v>
      </c>
      <c r="AU411" s="249" t="s">
        <v>83</v>
      </c>
      <c r="AY411" s="18" t="s">
        <v>128</v>
      </c>
      <c r="BE411" s="250">
        <f>IF(N411="základní",J411,0)</f>
        <v>0</v>
      </c>
      <c r="BF411" s="250">
        <f>IF(N411="snížená",J411,0)</f>
        <v>0</v>
      </c>
      <c r="BG411" s="250">
        <f>IF(N411="zákl. přenesená",J411,0)</f>
        <v>0</v>
      </c>
      <c r="BH411" s="250">
        <f>IF(N411="sníž. přenesená",J411,0)</f>
        <v>0</v>
      </c>
      <c r="BI411" s="250">
        <f>IF(N411="nulová",J411,0)</f>
        <v>0</v>
      </c>
      <c r="BJ411" s="18" t="s">
        <v>81</v>
      </c>
      <c r="BK411" s="250">
        <f>ROUND(I411*H411,2)</f>
        <v>0</v>
      </c>
      <c r="BL411" s="18" t="s">
        <v>134</v>
      </c>
      <c r="BM411" s="249" t="s">
        <v>1035</v>
      </c>
    </row>
    <row r="412" s="13" customFormat="1">
      <c r="A412" s="13"/>
      <c r="B412" s="251"/>
      <c r="C412" s="252"/>
      <c r="D412" s="253" t="s">
        <v>136</v>
      </c>
      <c r="E412" s="254" t="s">
        <v>1</v>
      </c>
      <c r="F412" s="255" t="s">
        <v>950</v>
      </c>
      <c r="G412" s="252"/>
      <c r="H412" s="254" t="s">
        <v>1</v>
      </c>
      <c r="I412" s="256"/>
      <c r="J412" s="252"/>
      <c r="K412" s="252"/>
      <c r="L412" s="257"/>
      <c r="M412" s="258"/>
      <c r="N412" s="259"/>
      <c r="O412" s="259"/>
      <c r="P412" s="259"/>
      <c r="Q412" s="259"/>
      <c r="R412" s="259"/>
      <c r="S412" s="259"/>
      <c r="T412" s="26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1" t="s">
        <v>136</v>
      </c>
      <c r="AU412" s="261" t="s">
        <v>83</v>
      </c>
      <c r="AV412" s="13" t="s">
        <v>81</v>
      </c>
      <c r="AW412" s="13" t="s">
        <v>30</v>
      </c>
      <c r="AX412" s="13" t="s">
        <v>73</v>
      </c>
      <c r="AY412" s="261" t="s">
        <v>128</v>
      </c>
    </row>
    <row r="413" s="14" customFormat="1">
      <c r="A413" s="14"/>
      <c r="B413" s="262"/>
      <c r="C413" s="263"/>
      <c r="D413" s="253" t="s">
        <v>136</v>
      </c>
      <c r="E413" s="264" t="s">
        <v>1</v>
      </c>
      <c r="F413" s="265" t="s">
        <v>1036</v>
      </c>
      <c r="G413" s="263"/>
      <c r="H413" s="266">
        <v>1.8</v>
      </c>
      <c r="I413" s="267"/>
      <c r="J413" s="263"/>
      <c r="K413" s="263"/>
      <c r="L413" s="268"/>
      <c r="M413" s="269"/>
      <c r="N413" s="270"/>
      <c r="O413" s="270"/>
      <c r="P413" s="270"/>
      <c r="Q413" s="270"/>
      <c r="R413" s="270"/>
      <c r="S413" s="270"/>
      <c r="T413" s="27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72" t="s">
        <v>136</v>
      </c>
      <c r="AU413" s="272" t="s">
        <v>83</v>
      </c>
      <c r="AV413" s="14" t="s">
        <v>83</v>
      </c>
      <c r="AW413" s="14" t="s">
        <v>30</v>
      </c>
      <c r="AX413" s="14" t="s">
        <v>81</v>
      </c>
      <c r="AY413" s="272" t="s">
        <v>128</v>
      </c>
    </row>
    <row r="414" s="2" customFormat="1" ht="16.5" customHeight="1">
      <c r="A414" s="39"/>
      <c r="B414" s="40"/>
      <c r="C414" s="237" t="s">
        <v>345</v>
      </c>
      <c r="D414" s="237" t="s">
        <v>130</v>
      </c>
      <c r="E414" s="238" t="s">
        <v>1037</v>
      </c>
      <c r="F414" s="239" t="s">
        <v>1038</v>
      </c>
      <c r="G414" s="240" t="s">
        <v>151</v>
      </c>
      <c r="H414" s="241">
        <v>1.8</v>
      </c>
      <c r="I414" s="242"/>
      <c r="J414" s="243">
        <f>ROUND(I414*H414,2)</f>
        <v>0</v>
      </c>
      <c r="K414" s="244"/>
      <c r="L414" s="45"/>
      <c r="M414" s="245" t="s">
        <v>1</v>
      </c>
      <c r="N414" s="246" t="s">
        <v>38</v>
      </c>
      <c r="O414" s="92"/>
      <c r="P414" s="247">
        <f>O414*H414</f>
        <v>0</v>
      </c>
      <c r="Q414" s="247">
        <v>0</v>
      </c>
      <c r="R414" s="247">
        <f>Q414*H414</f>
        <v>0</v>
      </c>
      <c r="S414" s="247">
        <v>0</v>
      </c>
      <c r="T414" s="248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49" t="s">
        <v>134</v>
      </c>
      <c r="AT414" s="249" t="s">
        <v>130</v>
      </c>
      <c r="AU414" s="249" t="s">
        <v>83</v>
      </c>
      <c r="AY414" s="18" t="s">
        <v>128</v>
      </c>
      <c r="BE414" s="250">
        <f>IF(N414="základní",J414,0)</f>
        <v>0</v>
      </c>
      <c r="BF414" s="250">
        <f>IF(N414="snížená",J414,0)</f>
        <v>0</v>
      </c>
      <c r="BG414" s="250">
        <f>IF(N414="zákl. přenesená",J414,0)</f>
        <v>0</v>
      </c>
      <c r="BH414" s="250">
        <f>IF(N414="sníž. přenesená",J414,0)</f>
        <v>0</v>
      </c>
      <c r="BI414" s="250">
        <f>IF(N414="nulová",J414,0)</f>
        <v>0</v>
      </c>
      <c r="BJ414" s="18" t="s">
        <v>81</v>
      </c>
      <c r="BK414" s="250">
        <f>ROUND(I414*H414,2)</f>
        <v>0</v>
      </c>
      <c r="BL414" s="18" t="s">
        <v>134</v>
      </c>
      <c r="BM414" s="249" t="s">
        <v>1039</v>
      </c>
    </row>
    <row r="415" s="12" customFormat="1" ht="22.8" customHeight="1">
      <c r="A415" s="12"/>
      <c r="B415" s="221"/>
      <c r="C415" s="222"/>
      <c r="D415" s="223" t="s">
        <v>72</v>
      </c>
      <c r="E415" s="235" t="s">
        <v>404</v>
      </c>
      <c r="F415" s="235" t="s">
        <v>405</v>
      </c>
      <c r="G415" s="222"/>
      <c r="H415" s="222"/>
      <c r="I415" s="225"/>
      <c r="J415" s="236">
        <f>BK415</f>
        <v>0</v>
      </c>
      <c r="K415" s="222"/>
      <c r="L415" s="227"/>
      <c r="M415" s="228"/>
      <c r="N415" s="229"/>
      <c r="O415" s="229"/>
      <c r="P415" s="230">
        <f>SUM(P416:P690)</f>
        <v>0</v>
      </c>
      <c r="Q415" s="229"/>
      <c r="R415" s="230">
        <f>SUM(R416:R690)</f>
        <v>2.2002085</v>
      </c>
      <c r="S415" s="229"/>
      <c r="T415" s="231">
        <f>SUM(T416:T690)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32" t="s">
        <v>81</v>
      </c>
      <c r="AT415" s="233" t="s">
        <v>72</v>
      </c>
      <c r="AU415" s="233" t="s">
        <v>81</v>
      </c>
      <c r="AY415" s="232" t="s">
        <v>128</v>
      </c>
      <c r="BK415" s="234">
        <f>SUM(BK416:BK690)</f>
        <v>0</v>
      </c>
    </row>
    <row r="416" s="2" customFormat="1" ht="21.75" customHeight="1">
      <c r="A416" s="39"/>
      <c r="B416" s="40"/>
      <c r="C416" s="237" t="s">
        <v>351</v>
      </c>
      <c r="D416" s="237" t="s">
        <v>130</v>
      </c>
      <c r="E416" s="238" t="s">
        <v>411</v>
      </c>
      <c r="F416" s="239" t="s">
        <v>412</v>
      </c>
      <c r="G416" s="240" t="s">
        <v>133</v>
      </c>
      <c r="H416" s="241">
        <v>81.700000000000003</v>
      </c>
      <c r="I416" s="242"/>
      <c r="J416" s="243">
        <f>ROUND(I416*H416,2)</f>
        <v>0</v>
      </c>
      <c r="K416" s="244"/>
      <c r="L416" s="45"/>
      <c r="M416" s="245" t="s">
        <v>1</v>
      </c>
      <c r="N416" s="246" t="s">
        <v>38</v>
      </c>
      <c r="O416" s="92"/>
      <c r="P416" s="247">
        <f>O416*H416</f>
        <v>0</v>
      </c>
      <c r="Q416" s="247">
        <v>0</v>
      </c>
      <c r="R416" s="247">
        <f>Q416*H416</f>
        <v>0</v>
      </c>
      <c r="S416" s="247">
        <v>0</v>
      </c>
      <c r="T416" s="248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9" t="s">
        <v>134</v>
      </c>
      <c r="AT416" s="249" t="s">
        <v>130</v>
      </c>
      <c r="AU416" s="249" t="s">
        <v>83</v>
      </c>
      <c r="AY416" s="18" t="s">
        <v>128</v>
      </c>
      <c r="BE416" s="250">
        <f>IF(N416="základní",J416,0)</f>
        <v>0</v>
      </c>
      <c r="BF416" s="250">
        <f>IF(N416="snížená",J416,0)</f>
        <v>0</v>
      </c>
      <c r="BG416" s="250">
        <f>IF(N416="zákl. přenesená",J416,0)</f>
        <v>0</v>
      </c>
      <c r="BH416" s="250">
        <f>IF(N416="sníž. přenesená",J416,0)</f>
        <v>0</v>
      </c>
      <c r="BI416" s="250">
        <f>IF(N416="nulová",J416,0)</f>
        <v>0</v>
      </c>
      <c r="BJ416" s="18" t="s">
        <v>81</v>
      </c>
      <c r="BK416" s="250">
        <f>ROUND(I416*H416,2)</f>
        <v>0</v>
      </c>
      <c r="BL416" s="18" t="s">
        <v>134</v>
      </c>
      <c r="BM416" s="249" t="s">
        <v>1040</v>
      </c>
    </row>
    <row r="417" s="13" customFormat="1">
      <c r="A417" s="13"/>
      <c r="B417" s="251"/>
      <c r="C417" s="252"/>
      <c r="D417" s="253" t="s">
        <v>136</v>
      </c>
      <c r="E417" s="254" t="s">
        <v>1</v>
      </c>
      <c r="F417" s="255" t="s">
        <v>414</v>
      </c>
      <c r="G417" s="252"/>
      <c r="H417" s="254" t="s">
        <v>1</v>
      </c>
      <c r="I417" s="256"/>
      <c r="J417" s="252"/>
      <c r="K417" s="252"/>
      <c r="L417" s="257"/>
      <c r="M417" s="258"/>
      <c r="N417" s="259"/>
      <c r="O417" s="259"/>
      <c r="P417" s="259"/>
      <c r="Q417" s="259"/>
      <c r="R417" s="259"/>
      <c r="S417" s="259"/>
      <c r="T417" s="26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1" t="s">
        <v>136</v>
      </c>
      <c r="AU417" s="261" t="s">
        <v>83</v>
      </c>
      <c r="AV417" s="13" t="s">
        <v>81</v>
      </c>
      <c r="AW417" s="13" t="s">
        <v>30</v>
      </c>
      <c r="AX417" s="13" t="s">
        <v>73</v>
      </c>
      <c r="AY417" s="261" t="s">
        <v>128</v>
      </c>
    </row>
    <row r="418" s="13" customFormat="1">
      <c r="A418" s="13"/>
      <c r="B418" s="251"/>
      <c r="C418" s="252"/>
      <c r="D418" s="253" t="s">
        <v>136</v>
      </c>
      <c r="E418" s="254" t="s">
        <v>1</v>
      </c>
      <c r="F418" s="255" t="s">
        <v>1041</v>
      </c>
      <c r="G418" s="252"/>
      <c r="H418" s="254" t="s">
        <v>1</v>
      </c>
      <c r="I418" s="256"/>
      <c r="J418" s="252"/>
      <c r="K418" s="252"/>
      <c r="L418" s="257"/>
      <c r="M418" s="258"/>
      <c r="N418" s="259"/>
      <c r="O418" s="259"/>
      <c r="P418" s="259"/>
      <c r="Q418" s="259"/>
      <c r="R418" s="259"/>
      <c r="S418" s="259"/>
      <c r="T418" s="26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1" t="s">
        <v>136</v>
      </c>
      <c r="AU418" s="261" t="s">
        <v>83</v>
      </c>
      <c r="AV418" s="13" t="s">
        <v>81</v>
      </c>
      <c r="AW418" s="13" t="s">
        <v>30</v>
      </c>
      <c r="AX418" s="13" t="s">
        <v>73</v>
      </c>
      <c r="AY418" s="261" t="s">
        <v>128</v>
      </c>
    </row>
    <row r="419" s="13" customFormat="1">
      <c r="A419" s="13"/>
      <c r="B419" s="251"/>
      <c r="C419" s="252"/>
      <c r="D419" s="253" t="s">
        <v>136</v>
      </c>
      <c r="E419" s="254" t="s">
        <v>1</v>
      </c>
      <c r="F419" s="255" t="s">
        <v>416</v>
      </c>
      <c r="G419" s="252"/>
      <c r="H419" s="254" t="s">
        <v>1</v>
      </c>
      <c r="I419" s="256"/>
      <c r="J419" s="252"/>
      <c r="K419" s="252"/>
      <c r="L419" s="257"/>
      <c r="M419" s="258"/>
      <c r="N419" s="259"/>
      <c r="O419" s="259"/>
      <c r="P419" s="259"/>
      <c r="Q419" s="259"/>
      <c r="R419" s="259"/>
      <c r="S419" s="259"/>
      <c r="T419" s="26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1" t="s">
        <v>136</v>
      </c>
      <c r="AU419" s="261" t="s">
        <v>83</v>
      </c>
      <c r="AV419" s="13" t="s">
        <v>81</v>
      </c>
      <c r="AW419" s="13" t="s">
        <v>30</v>
      </c>
      <c r="AX419" s="13" t="s">
        <v>73</v>
      </c>
      <c r="AY419" s="261" t="s">
        <v>128</v>
      </c>
    </row>
    <row r="420" s="14" customFormat="1">
      <c r="A420" s="14"/>
      <c r="B420" s="262"/>
      <c r="C420" s="263"/>
      <c r="D420" s="253" t="s">
        <v>136</v>
      </c>
      <c r="E420" s="264" t="s">
        <v>1</v>
      </c>
      <c r="F420" s="265" t="s">
        <v>1042</v>
      </c>
      <c r="G420" s="263"/>
      <c r="H420" s="266">
        <v>48.5</v>
      </c>
      <c r="I420" s="267"/>
      <c r="J420" s="263"/>
      <c r="K420" s="263"/>
      <c r="L420" s="268"/>
      <c r="M420" s="269"/>
      <c r="N420" s="270"/>
      <c r="O420" s="270"/>
      <c r="P420" s="270"/>
      <c r="Q420" s="270"/>
      <c r="R420" s="270"/>
      <c r="S420" s="270"/>
      <c r="T420" s="271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72" t="s">
        <v>136</v>
      </c>
      <c r="AU420" s="272" t="s">
        <v>83</v>
      </c>
      <c r="AV420" s="14" t="s">
        <v>83</v>
      </c>
      <c r="AW420" s="14" t="s">
        <v>30</v>
      </c>
      <c r="AX420" s="14" t="s">
        <v>73</v>
      </c>
      <c r="AY420" s="272" t="s">
        <v>128</v>
      </c>
    </row>
    <row r="421" s="13" customFormat="1">
      <c r="A421" s="13"/>
      <c r="B421" s="251"/>
      <c r="C421" s="252"/>
      <c r="D421" s="253" t="s">
        <v>136</v>
      </c>
      <c r="E421" s="254" t="s">
        <v>1</v>
      </c>
      <c r="F421" s="255" t="s">
        <v>471</v>
      </c>
      <c r="G421" s="252"/>
      <c r="H421" s="254" t="s">
        <v>1</v>
      </c>
      <c r="I421" s="256"/>
      <c r="J421" s="252"/>
      <c r="K421" s="252"/>
      <c r="L421" s="257"/>
      <c r="M421" s="258"/>
      <c r="N421" s="259"/>
      <c r="O421" s="259"/>
      <c r="P421" s="259"/>
      <c r="Q421" s="259"/>
      <c r="R421" s="259"/>
      <c r="S421" s="259"/>
      <c r="T421" s="26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1" t="s">
        <v>136</v>
      </c>
      <c r="AU421" s="261" t="s">
        <v>83</v>
      </c>
      <c r="AV421" s="13" t="s">
        <v>81</v>
      </c>
      <c r="AW421" s="13" t="s">
        <v>30</v>
      </c>
      <c r="AX421" s="13" t="s">
        <v>73</v>
      </c>
      <c r="AY421" s="261" t="s">
        <v>128</v>
      </c>
    </row>
    <row r="422" s="14" customFormat="1">
      <c r="A422" s="14"/>
      <c r="B422" s="262"/>
      <c r="C422" s="263"/>
      <c r="D422" s="253" t="s">
        <v>136</v>
      </c>
      <c r="E422" s="264" t="s">
        <v>1</v>
      </c>
      <c r="F422" s="265" t="s">
        <v>329</v>
      </c>
      <c r="G422" s="263"/>
      <c r="H422" s="266">
        <v>30</v>
      </c>
      <c r="I422" s="267"/>
      <c r="J422" s="263"/>
      <c r="K422" s="263"/>
      <c r="L422" s="268"/>
      <c r="M422" s="269"/>
      <c r="N422" s="270"/>
      <c r="O422" s="270"/>
      <c r="P422" s="270"/>
      <c r="Q422" s="270"/>
      <c r="R422" s="270"/>
      <c r="S422" s="270"/>
      <c r="T422" s="27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72" t="s">
        <v>136</v>
      </c>
      <c r="AU422" s="272" t="s">
        <v>83</v>
      </c>
      <c r="AV422" s="14" t="s">
        <v>83</v>
      </c>
      <c r="AW422" s="14" t="s">
        <v>30</v>
      </c>
      <c r="AX422" s="14" t="s">
        <v>73</v>
      </c>
      <c r="AY422" s="272" t="s">
        <v>128</v>
      </c>
    </row>
    <row r="423" s="16" customFormat="1">
      <c r="A423" s="16"/>
      <c r="B423" s="284"/>
      <c r="C423" s="285"/>
      <c r="D423" s="253" t="s">
        <v>136</v>
      </c>
      <c r="E423" s="286" t="s">
        <v>1</v>
      </c>
      <c r="F423" s="287" t="s">
        <v>215</v>
      </c>
      <c r="G423" s="285"/>
      <c r="H423" s="288">
        <v>78.5</v>
      </c>
      <c r="I423" s="289"/>
      <c r="J423" s="285"/>
      <c r="K423" s="285"/>
      <c r="L423" s="290"/>
      <c r="M423" s="291"/>
      <c r="N423" s="292"/>
      <c r="O423" s="292"/>
      <c r="P423" s="292"/>
      <c r="Q423" s="292"/>
      <c r="R423" s="292"/>
      <c r="S423" s="292"/>
      <c r="T423" s="293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T423" s="294" t="s">
        <v>136</v>
      </c>
      <c r="AU423" s="294" t="s">
        <v>83</v>
      </c>
      <c r="AV423" s="16" t="s">
        <v>143</v>
      </c>
      <c r="AW423" s="16" t="s">
        <v>30</v>
      </c>
      <c r="AX423" s="16" t="s">
        <v>73</v>
      </c>
      <c r="AY423" s="294" t="s">
        <v>128</v>
      </c>
    </row>
    <row r="424" s="13" customFormat="1">
      <c r="A424" s="13"/>
      <c r="B424" s="251"/>
      <c r="C424" s="252"/>
      <c r="D424" s="253" t="s">
        <v>136</v>
      </c>
      <c r="E424" s="254" t="s">
        <v>1</v>
      </c>
      <c r="F424" s="255" t="s">
        <v>414</v>
      </c>
      <c r="G424" s="252"/>
      <c r="H424" s="254" t="s">
        <v>1</v>
      </c>
      <c r="I424" s="256"/>
      <c r="J424" s="252"/>
      <c r="K424" s="252"/>
      <c r="L424" s="257"/>
      <c r="M424" s="258"/>
      <c r="N424" s="259"/>
      <c r="O424" s="259"/>
      <c r="P424" s="259"/>
      <c r="Q424" s="259"/>
      <c r="R424" s="259"/>
      <c r="S424" s="259"/>
      <c r="T424" s="26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61" t="s">
        <v>136</v>
      </c>
      <c r="AU424" s="261" t="s">
        <v>83</v>
      </c>
      <c r="AV424" s="13" t="s">
        <v>81</v>
      </c>
      <c r="AW424" s="13" t="s">
        <v>30</v>
      </c>
      <c r="AX424" s="13" t="s">
        <v>73</v>
      </c>
      <c r="AY424" s="261" t="s">
        <v>128</v>
      </c>
    </row>
    <row r="425" s="13" customFormat="1">
      <c r="A425" s="13"/>
      <c r="B425" s="251"/>
      <c r="C425" s="252"/>
      <c r="D425" s="253" t="s">
        <v>136</v>
      </c>
      <c r="E425" s="254" t="s">
        <v>1</v>
      </c>
      <c r="F425" s="255" t="s">
        <v>1043</v>
      </c>
      <c r="G425" s="252"/>
      <c r="H425" s="254" t="s">
        <v>1</v>
      </c>
      <c r="I425" s="256"/>
      <c r="J425" s="252"/>
      <c r="K425" s="252"/>
      <c r="L425" s="257"/>
      <c r="M425" s="258"/>
      <c r="N425" s="259"/>
      <c r="O425" s="259"/>
      <c r="P425" s="259"/>
      <c r="Q425" s="259"/>
      <c r="R425" s="259"/>
      <c r="S425" s="259"/>
      <c r="T425" s="26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1" t="s">
        <v>136</v>
      </c>
      <c r="AU425" s="261" t="s">
        <v>83</v>
      </c>
      <c r="AV425" s="13" t="s">
        <v>81</v>
      </c>
      <c r="AW425" s="13" t="s">
        <v>30</v>
      </c>
      <c r="AX425" s="13" t="s">
        <v>73</v>
      </c>
      <c r="AY425" s="261" t="s">
        <v>128</v>
      </c>
    </row>
    <row r="426" s="13" customFormat="1">
      <c r="A426" s="13"/>
      <c r="B426" s="251"/>
      <c r="C426" s="252"/>
      <c r="D426" s="253" t="s">
        <v>136</v>
      </c>
      <c r="E426" s="254" t="s">
        <v>1</v>
      </c>
      <c r="F426" s="255" t="s">
        <v>505</v>
      </c>
      <c r="G426" s="252"/>
      <c r="H426" s="254" t="s">
        <v>1</v>
      </c>
      <c r="I426" s="256"/>
      <c r="J426" s="252"/>
      <c r="K426" s="252"/>
      <c r="L426" s="257"/>
      <c r="M426" s="258"/>
      <c r="N426" s="259"/>
      <c r="O426" s="259"/>
      <c r="P426" s="259"/>
      <c r="Q426" s="259"/>
      <c r="R426" s="259"/>
      <c r="S426" s="259"/>
      <c r="T426" s="26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1" t="s">
        <v>136</v>
      </c>
      <c r="AU426" s="261" t="s">
        <v>83</v>
      </c>
      <c r="AV426" s="13" t="s">
        <v>81</v>
      </c>
      <c r="AW426" s="13" t="s">
        <v>30</v>
      </c>
      <c r="AX426" s="13" t="s">
        <v>73</v>
      </c>
      <c r="AY426" s="261" t="s">
        <v>128</v>
      </c>
    </row>
    <row r="427" s="14" customFormat="1">
      <c r="A427" s="14"/>
      <c r="B427" s="262"/>
      <c r="C427" s="263"/>
      <c r="D427" s="253" t="s">
        <v>136</v>
      </c>
      <c r="E427" s="264" t="s">
        <v>1</v>
      </c>
      <c r="F427" s="265" t="s">
        <v>138</v>
      </c>
      <c r="G427" s="263"/>
      <c r="H427" s="266">
        <v>1.2</v>
      </c>
      <c r="I427" s="267"/>
      <c r="J427" s="263"/>
      <c r="K427" s="263"/>
      <c r="L427" s="268"/>
      <c r="M427" s="269"/>
      <c r="N427" s="270"/>
      <c r="O427" s="270"/>
      <c r="P427" s="270"/>
      <c r="Q427" s="270"/>
      <c r="R427" s="270"/>
      <c r="S427" s="270"/>
      <c r="T427" s="27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72" t="s">
        <v>136</v>
      </c>
      <c r="AU427" s="272" t="s">
        <v>83</v>
      </c>
      <c r="AV427" s="14" t="s">
        <v>83</v>
      </c>
      <c r="AW427" s="14" t="s">
        <v>30</v>
      </c>
      <c r="AX427" s="14" t="s">
        <v>73</v>
      </c>
      <c r="AY427" s="272" t="s">
        <v>128</v>
      </c>
    </row>
    <row r="428" s="13" customFormat="1">
      <c r="A428" s="13"/>
      <c r="B428" s="251"/>
      <c r="C428" s="252"/>
      <c r="D428" s="253" t="s">
        <v>136</v>
      </c>
      <c r="E428" s="254" t="s">
        <v>1</v>
      </c>
      <c r="F428" s="255" t="s">
        <v>514</v>
      </c>
      <c r="G428" s="252"/>
      <c r="H428" s="254" t="s">
        <v>1</v>
      </c>
      <c r="I428" s="256"/>
      <c r="J428" s="252"/>
      <c r="K428" s="252"/>
      <c r="L428" s="257"/>
      <c r="M428" s="258"/>
      <c r="N428" s="259"/>
      <c r="O428" s="259"/>
      <c r="P428" s="259"/>
      <c r="Q428" s="259"/>
      <c r="R428" s="259"/>
      <c r="S428" s="259"/>
      <c r="T428" s="26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1" t="s">
        <v>136</v>
      </c>
      <c r="AU428" s="261" t="s">
        <v>83</v>
      </c>
      <c r="AV428" s="13" t="s">
        <v>81</v>
      </c>
      <c r="AW428" s="13" t="s">
        <v>30</v>
      </c>
      <c r="AX428" s="13" t="s">
        <v>73</v>
      </c>
      <c r="AY428" s="261" t="s">
        <v>128</v>
      </c>
    </row>
    <row r="429" s="14" customFormat="1">
      <c r="A429" s="14"/>
      <c r="B429" s="262"/>
      <c r="C429" s="263"/>
      <c r="D429" s="253" t="s">
        <v>136</v>
      </c>
      <c r="E429" s="264" t="s">
        <v>1</v>
      </c>
      <c r="F429" s="265" t="s">
        <v>1044</v>
      </c>
      <c r="G429" s="263"/>
      <c r="H429" s="266">
        <v>2</v>
      </c>
      <c r="I429" s="267"/>
      <c r="J429" s="263"/>
      <c r="K429" s="263"/>
      <c r="L429" s="268"/>
      <c r="M429" s="269"/>
      <c r="N429" s="270"/>
      <c r="O429" s="270"/>
      <c r="P429" s="270"/>
      <c r="Q429" s="270"/>
      <c r="R429" s="270"/>
      <c r="S429" s="270"/>
      <c r="T429" s="27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72" t="s">
        <v>136</v>
      </c>
      <c r="AU429" s="272" t="s">
        <v>83</v>
      </c>
      <c r="AV429" s="14" t="s">
        <v>83</v>
      </c>
      <c r="AW429" s="14" t="s">
        <v>30</v>
      </c>
      <c r="AX429" s="14" t="s">
        <v>73</v>
      </c>
      <c r="AY429" s="272" t="s">
        <v>128</v>
      </c>
    </row>
    <row r="430" s="16" customFormat="1">
      <c r="A430" s="16"/>
      <c r="B430" s="284"/>
      <c r="C430" s="285"/>
      <c r="D430" s="253" t="s">
        <v>136</v>
      </c>
      <c r="E430" s="286" t="s">
        <v>1</v>
      </c>
      <c r="F430" s="287" t="s">
        <v>215</v>
      </c>
      <c r="G430" s="285"/>
      <c r="H430" s="288">
        <v>3.2000000000000002</v>
      </c>
      <c r="I430" s="289"/>
      <c r="J430" s="285"/>
      <c r="K430" s="285"/>
      <c r="L430" s="290"/>
      <c r="M430" s="291"/>
      <c r="N430" s="292"/>
      <c r="O430" s="292"/>
      <c r="P430" s="292"/>
      <c r="Q430" s="292"/>
      <c r="R430" s="292"/>
      <c r="S430" s="292"/>
      <c r="T430" s="293"/>
      <c r="U430" s="16"/>
      <c r="V430" s="16"/>
      <c r="W430" s="16"/>
      <c r="X430" s="16"/>
      <c r="Y430" s="16"/>
      <c r="Z430" s="16"/>
      <c r="AA430" s="16"/>
      <c r="AB430" s="16"/>
      <c r="AC430" s="16"/>
      <c r="AD430" s="16"/>
      <c r="AE430" s="16"/>
      <c r="AT430" s="294" t="s">
        <v>136</v>
      </c>
      <c r="AU430" s="294" t="s">
        <v>83</v>
      </c>
      <c r="AV430" s="16" t="s">
        <v>143</v>
      </c>
      <c r="AW430" s="16" t="s">
        <v>30</v>
      </c>
      <c r="AX430" s="16" t="s">
        <v>73</v>
      </c>
      <c r="AY430" s="294" t="s">
        <v>128</v>
      </c>
    </row>
    <row r="431" s="15" customFormat="1">
      <c r="A431" s="15"/>
      <c r="B431" s="273"/>
      <c r="C431" s="274"/>
      <c r="D431" s="253" t="s">
        <v>136</v>
      </c>
      <c r="E431" s="275" t="s">
        <v>1</v>
      </c>
      <c r="F431" s="276" t="s">
        <v>176</v>
      </c>
      <c r="G431" s="274"/>
      <c r="H431" s="277">
        <v>81.700000000000003</v>
      </c>
      <c r="I431" s="278"/>
      <c r="J431" s="274"/>
      <c r="K431" s="274"/>
      <c r="L431" s="279"/>
      <c r="M431" s="280"/>
      <c r="N431" s="281"/>
      <c r="O431" s="281"/>
      <c r="P431" s="281"/>
      <c r="Q431" s="281"/>
      <c r="R431" s="281"/>
      <c r="S431" s="281"/>
      <c r="T431" s="282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83" t="s">
        <v>136</v>
      </c>
      <c r="AU431" s="283" t="s">
        <v>83</v>
      </c>
      <c r="AV431" s="15" t="s">
        <v>134</v>
      </c>
      <c r="AW431" s="15" t="s">
        <v>30</v>
      </c>
      <c r="AX431" s="15" t="s">
        <v>81</v>
      </c>
      <c r="AY431" s="283" t="s">
        <v>128</v>
      </c>
    </row>
    <row r="432" s="2" customFormat="1" ht="16.5" customHeight="1">
      <c r="A432" s="39"/>
      <c r="B432" s="40"/>
      <c r="C432" s="295" t="s">
        <v>356</v>
      </c>
      <c r="D432" s="295" t="s">
        <v>219</v>
      </c>
      <c r="E432" s="296" t="s">
        <v>418</v>
      </c>
      <c r="F432" s="297" t="s">
        <v>419</v>
      </c>
      <c r="G432" s="298" t="s">
        <v>133</v>
      </c>
      <c r="H432" s="299">
        <v>1.212</v>
      </c>
      <c r="I432" s="300"/>
      <c r="J432" s="301">
        <f>ROUND(I432*H432,2)</f>
        <v>0</v>
      </c>
      <c r="K432" s="302"/>
      <c r="L432" s="303"/>
      <c r="M432" s="304" t="s">
        <v>1</v>
      </c>
      <c r="N432" s="305" t="s">
        <v>38</v>
      </c>
      <c r="O432" s="92"/>
      <c r="P432" s="247">
        <f>O432*H432</f>
        <v>0</v>
      </c>
      <c r="Q432" s="247">
        <v>0.028000000000000001</v>
      </c>
      <c r="R432" s="247">
        <f>Q432*H432</f>
        <v>0.033936000000000001</v>
      </c>
      <c r="S432" s="247">
        <v>0</v>
      </c>
      <c r="T432" s="248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9" t="s">
        <v>184</v>
      </c>
      <c r="AT432" s="249" t="s">
        <v>219</v>
      </c>
      <c r="AU432" s="249" t="s">
        <v>83</v>
      </c>
      <c r="AY432" s="18" t="s">
        <v>128</v>
      </c>
      <c r="BE432" s="250">
        <f>IF(N432="základní",J432,0)</f>
        <v>0</v>
      </c>
      <c r="BF432" s="250">
        <f>IF(N432="snížená",J432,0)</f>
        <v>0</v>
      </c>
      <c r="BG432" s="250">
        <f>IF(N432="zákl. přenesená",J432,0)</f>
        <v>0</v>
      </c>
      <c r="BH432" s="250">
        <f>IF(N432="sníž. přenesená",J432,0)</f>
        <v>0</v>
      </c>
      <c r="BI432" s="250">
        <f>IF(N432="nulová",J432,0)</f>
        <v>0</v>
      </c>
      <c r="BJ432" s="18" t="s">
        <v>81</v>
      </c>
      <c r="BK432" s="250">
        <f>ROUND(I432*H432,2)</f>
        <v>0</v>
      </c>
      <c r="BL432" s="18" t="s">
        <v>134</v>
      </c>
      <c r="BM432" s="249" t="s">
        <v>1045</v>
      </c>
    </row>
    <row r="433" s="13" customFormat="1">
      <c r="A433" s="13"/>
      <c r="B433" s="251"/>
      <c r="C433" s="252"/>
      <c r="D433" s="253" t="s">
        <v>136</v>
      </c>
      <c r="E433" s="254" t="s">
        <v>1</v>
      </c>
      <c r="F433" s="255" t="s">
        <v>421</v>
      </c>
      <c r="G433" s="252"/>
      <c r="H433" s="254" t="s">
        <v>1</v>
      </c>
      <c r="I433" s="256"/>
      <c r="J433" s="252"/>
      <c r="K433" s="252"/>
      <c r="L433" s="257"/>
      <c r="M433" s="258"/>
      <c r="N433" s="259"/>
      <c r="O433" s="259"/>
      <c r="P433" s="259"/>
      <c r="Q433" s="259"/>
      <c r="R433" s="259"/>
      <c r="S433" s="259"/>
      <c r="T433" s="26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1" t="s">
        <v>136</v>
      </c>
      <c r="AU433" s="261" t="s">
        <v>83</v>
      </c>
      <c r="AV433" s="13" t="s">
        <v>81</v>
      </c>
      <c r="AW433" s="13" t="s">
        <v>30</v>
      </c>
      <c r="AX433" s="13" t="s">
        <v>73</v>
      </c>
      <c r="AY433" s="261" t="s">
        <v>128</v>
      </c>
    </row>
    <row r="434" s="13" customFormat="1">
      <c r="A434" s="13"/>
      <c r="B434" s="251"/>
      <c r="C434" s="252"/>
      <c r="D434" s="253" t="s">
        <v>136</v>
      </c>
      <c r="E434" s="254" t="s">
        <v>1</v>
      </c>
      <c r="F434" s="255" t="s">
        <v>422</v>
      </c>
      <c r="G434" s="252"/>
      <c r="H434" s="254" t="s">
        <v>1</v>
      </c>
      <c r="I434" s="256"/>
      <c r="J434" s="252"/>
      <c r="K434" s="252"/>
      <c r="L434" s="257"/>
      <c r="M434" s="258"/>
      <c r="N434" s="259"/>
      <c r="O434" s="259"/>
      <c r="P434" s="259"/>
      <c r="Q434" s="259"/>
      <c r="R434" s="259"/>
      <c r="S434" s="259"/>
      <c r="T434" s="26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1" t="s">
        <v>136</v>
      </c>
      <c r="AU434" s="261" t="s">
        <v>83</v>
      </c>
      <c r="AV434" s="13" t="s">
        <v>81</v>
      </c>
      <c r="AW434" s="13" t="s">
        <v>30</v>
      </c>
      <c r="AX434" s="13" t="s">
        <v>73</v>
      </c>
      <c r="AY434" s="261" t="s">
        <v>128</v>
      </c>
    </row>
    <row r="435" s="13" customFormat="1">
      <c r="A435" s="13"/>
      <c r="B435" s="251"/>
      <c r="C435" s="252"/>
      <c r="D435" s="253" t="s">
        <v>136</v>
      </c>
      <c r="E435" s="254" t="s">
        <v>1</v>
      </c>
      <c r="F435" s="255" t="s">
        <v>423</v>
      </c>
      <c r="G435" s="252"/>
      <c r="H435" s="254" t="s">
        <v>1</v>
      </c>
      <c r="I435" s="256"/>
      <c r="J435" s="252"/>
      <c r="K435" s="252"/>
      <c r="L435" s="257"/>
      <c r="M435" s="258"/>
      <c r="N435" s="259"/>
      <c r="O435" s="259"/>
      <c r="P435" s="259"/>
      <c r="Q435" s="259"/>
      <c r="R435" s="259"/>
      <c r="S435" s="259"/>
      <c r="T435" s="26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61" t="s">
        <v>136</v>
      </c>
      <c r="AU435" s="261" t="s">
        <v>83</v>
      </c>
      <c r="AV435" s="13" t="s">
        <v>81</v>
      </c>
      <c r="AW435" s="13" t="s">
        <v>30</v>
      </c>
      <c r="AX435" s="13" t="s">
        <v>73</v>
      </c>
      <c r="AY435" s="261" t="s">
        <v>128</v>
      </c>
    </row>
    <row r="436" s="13" customFormat="1">
      <c r="A436" s="13"/>
      <c r="B436" s="251"/>
      <c r="C436" s="252"/>
      <c r="D436" s="253" t="s">
        <v>136</v>
      </c>
      <c r="E436" s="254" t="s">
        <v>1</v>
      </c>
      <c r="F436" s="255" t="s">
        <v>424</v>
      </c>
      <c r="G436" s="252"/>
      <c r="H436" s="254" t="s">
        <v>1</v>
      </c>
      <c r="I436" s="256"/>
      <c r="J436" s="252"/>
      <c r="K436" s="252"/>
      <c r="L436" s="257"/>
      <c r="M436" s="258"/>
      <c r="N436" s="259"/>
      <c r="O436" s="259"/>
      <c r="P436" s="259"/>
      <c r="Q436" s="259"/>
      <c r="R436" s="259"/>
      <c r="S436" s="259"/>
      <c r="T436" s="260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61" t="s">
        <v>136</v>
      </c>
      <c r="AU436" s="261" t="s">
        <v>83</v>
      </c>
      <c r="AV436" s="13" t="s">
        <v>81</v>
      </c>
      <c r="AW436" s="13" t="s">
        <v>30</v>
      </c>
      <c r="AX436" s="13" t="s">
        <v>73</v>
      </c>
      <c r="AY436" s="261" t="s">
        <v>128</v>
      </c>
    </row>
    <row r="437" s="13" customFormat="1">
      <c r="A437" s="13"/>
      <c r="B437" s="251"/>
      <c r="C437" s="252"/>
      <c r="D437" s="253" t="s">
        <v>136</v>
      </c>
      <c r="E437" s="254" t="s">
        <v>1</v>
      </c>
      <c r="F437" s="255" t="s">
        <v>425</v>
      </c>
      <c r="G437" s="252"/>
      <c r="H437" s="254" t="s">
        <v>1</v>
      </c>
      <c r="I437" s="256"/>
      <c r="J437" s="252"/>
      <c r="K437" s="252"/>
      <c r="L437" s="257"/>
      <c r="M437" s="258"/>
      <c r="N437" s="259"/>
      <c r="O437" s="259"/>
      <c r="P437" s="259"/>
      <c r="Q437" s="259"/>
      <c r="R437" s="259"/>
      <c r="S437" s="259"/>
      <c r="T437" s="26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1" t="s">
        <v>136</v>
      </c>
      <c r="AU437" s="261" t="s">
        <v>83</v>
      </c>
      <c r="AV437" s="13" t="s">
        <v>81</v>
      </c>
      <c r="AW437" s="13" t="s">
        <v>30</v>
      </c>
      <c r="AX437" s="13" t="s">
        <v>73</v>
      </c>
      <c r="AY437" s="261" t="s">
        <v>128</v>
      </c>
    </row>
    <row r="438" s="13" customFormat="1">
      <c r="A438" s="13"/>
      <c r="B438" s="251"/>
      <c r="C438" s="252"/>
      <c r="D438" s="253" t="s">
        <v>136</v>
      </c>
      <c r="E438" s="254" t="s">
        <v>1</v>
      </c>
      <c r="F438" s="255" t="s">
        <v>414</v>
      </c>
      <c r="G438" s="252"/>
      <c r="H438" s="254" t="s">
        <v>1</v>
      </c>
      <c r="I438" s="256"/>
      <c r="J438" s="252"/>
      <c r="K438" s="252"/>
      <c r="L438" s="257"/>
      <c r="M438" s="258"/>
      <c r="N438" s="259"/>
      <c r="O438" s="259"/>
      <c r="P438" s="259"/>
      <c r="Q438" s="259"/>
      <c r="R438" s="259"/>
      <c r="S438" s="259"/>
      <c r="T438" s="26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61" t="s">
        <v>136</v>
      </c>
      <c r="AU438" s="261" t="s">
        <v>83</v>
      </c>
      <c r="AV438" s="13" t="s">
        <v>81</v>
      </c>
      <c r="AW438" s="13" t="s">
        <v>30</v>
      </c>
      <c r="AX438" s="13" t="s">
        <v>73</v>
      </c>
      <c r="AY438" s="261" t="s">
        <v>128</v>
      </c>
    </row>
    <row r="439" s="13" customFormat="1">
      <c r="A439" s="13"/>
      <c r="B439" s="251"/>
      <c r="C439" s="252"/>
      <c r="D439" s="253" t="s">
        <v>136</v>
      </c>
      <c r="E439" s="254" t="s">
        <v>1</v>
      </c>
      <c r="F439" s="255" t="s">
        <v>1043</v>
      </c>
      <c r="G439" s="252"/>
      <c r="H439" s="254" t="s">
        <v>1</v>
      </c>
      <c r="I439" s="256"/>
      <c r="J439" s="252"/>
      <c r="K439" s="252"/>
      <c r="L439" s="257"/>
      <c r="M439" s="258"/>
      <c r="N439" s="259"/>
      <c r="O439" s="259"/>
      <c r="P439" s="259"/>
      <c r="Q439" s="259"/>
      <c r="R439" s="259"/>
      <c r="S439" s="259"/>
      <c r="T439" s="26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1" t="s">
        <v>136</v>
      </c>
      <c r="AU439" s="261" t="s">
        <v>83</v>
      </c>
      <c r="AV439" s="13" t="s">
        <v>81</v>
      </c>
      <c r="AW439" s="13" t="s">
        <v>30</v>
      </c>
      <c r="AX439" s="13" t="s">
        <v>73</v>
      </c>
      <c r="AY439" s="261" t="s">
        <v>128</v>
      </c>
    </row>
    <row r="440" s="13" customFormat="1">
      <c r="A440" s="13"/>
      <c r="B440" s="251"/>
      <c r="C440" s="252"/>
      <c r="D440" s="253" t="s">
        <v>136</v>
      </c>
      <c r="E440" s="254" t="s">
        <v>1</v>
      </c>
      <c r="F440" s="255" t="s">
        <v>505</v>
      </c>
      <c r="G440" s="252"/>
      <c r="H440" s="254" t="s">
        <v>1</v>
      </c>
      <c r="I440" s="256"/>
      <c r="J440" s="252"/>
      <c r="K440" s="252"/>
      <c r="L440" s="257"/>
      <c r="M440" s="258"/>
      <c r="N440" s="259"/>
      <c r="O440" s="259"/>
      <c r="P440" s="259"/>
      <c r="Q440" s="259"/>
      <c r="R440" s="259"/>
      <c r="S440" s="259"/>
      <c r="T440" s="26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61" t="s">
        <v>136</v>
      </c>
      <c r="AU440" s="261" t="s">
        <v>83</v>
      </c>
      <c r="AV440" s="13" t="s">
        <v>81</v>
      </c>
      <c r="AW440" s="13" t="s">
        <v>30</v>
      </c>
      <c r="AX440" s="13" t="s">
        <v>73</v>
      </c>
      <c r="AY440" s="261" t="s">
        <v>128</v>
      </c>
    </row>
    <row r="441" s="14" customFormat="1">
      <c r="A441" s="14"/>
      <c r="B441" s="262"/>
      <c r="C441" s="263"/>
      <c r="D441" s="253" t="s">
        <v>136</v>
      </c>
      <c r="E441" s="264" t="s">
        <v>1</v>
      </c>
      <c r="F441" s="265" t="s">
        <v>1046</v>
      </c>
      <c r="G441" s="263"/>
      <c r="H441" s="266">
        <v>1.212</v>
      </c>
      <c r="I441" s="267"/>
      <c r="J441" s="263"/>
      <c r="K441" s="263"/>
      <c r="L441" s="268"/>
      <c r="M441" s="269"/>
      <c r="N441" s="270"/>
      <c r="O441" s="270"/>
      <c r="P441" s="270"/>
      <c r="Q441" s="270"/>
      <c r="R441" s="270"/>
      <c r="S441" s="270"/>
      <c r="T441" s="27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72" t="s">
        <v>136</v>
      </c>
      <c r="AU441" s="272" t="s">
        <v>83</v>
      </c>
      <c r="AV441" s="14" t="s">
        <v>83</v>
      </c>
      <c r="AW441" s="14" t="s">
        <v>30</v>
      </c>
      <c r="AX441" s="14" t="s">
        <v>81</v>
      </c>
      <c r="AY441" s="272" t="s">
        <v>128</v>
      </c>
    </row>
    <row r="442" s="2" customFormat="1" ht="16.5" customHeight="1">
      <c r="A442" s="39"/>
      <c r="B442" s="40"/>
      <c r="C442" s="295" t="s">
        <v>361</v>
      </c>
      <c r="D442" s="295" t="s">
        <v>219</v>
      </c>
      <c r="E442" s="296" t="s">
        <v>1047</v>
      </c>
      <c r="F442" s="297" t="s">
        <v>1048</v>
      </c>
      <c r="G442" s="298" t="s">
        <v>133</v>
      </c>
      <c r="H442" s="299">
        <v>81.305000000000007</v>
      </c>
      <c r="I442" s="300"/>
      <c r="J442" s="301">
        <f>ROUND(I442*H442,2)</f>
        <v>0</v>
      </c>
      <c r="K442" s="302"/>
      <c r="L442" s="303"/>
      <c r="M442" s="304" t="s">
        <v>1</v>
      </c>
      <c r="N442" s="305" t="s">
        <v>38</v>
      </c>
      <c r="O442" s="92"/>
      <c r="P442" s="247">
        <f>O442*H442</f>
        <v>0</v>
      </c>
      <c r="Q442" s="247">
        <v>0.022499999999999999</v>
      </c>
      <c r="R442" s="247">
        <f>Q442*H442</f>
        <v>1.8293625</v>
      </c>
      <c r="S442" s="247">
        <v>0</v>
      </c>
      <c r="T442" s="248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49" t="s">
        <v>184</v>
      </c>
      <c r="AT442" s="249" t="s">
        <v>219</v>
      </c>
      <c r="AU442" s="249" t="s">
        <v>83</v>
      </c>
      <c r="AY442" s="18" t="s">
        <v>128</v>
      </c>
      <c r="BE442" s="250">
        <f>IF(N442="základní",J442,0)</f>
        <v>0</v>
      </c>
      <c r="BF442" s="250">
        <f>IF(N442="snížená",J442,0)</f>
        <v>0</v>
      </c>
      <c r="BG442" s="250">
        <f>IF(N442="zákl. přenesená",J442,0)</f>
        <v>0</v>
      </c>
      <c r="BH442" s="250">
        <f>IF(N442="sníž. přenesená",J442,0)</f>
        <v>0</v>
      </c>
      <c r="BI442" s="250">
        <f>IF(N442="nulová",J442,0)</f>
        <v>0</v>
      </c>
      <c r="BJ442" s="18" t="s">
        <v>81</v>
      </c>
      <c r="BK442" s="250">
        <f>ROUND(I442*H442,2)</f>
        <v>0</v>
      </c>
      <c r="BL442" s="18" t="s">
        <v>134</v>
      </c>
      <c r="BM442" s="249" t="s">
        <v>1049</v>
      </c>
    </row>
    <row r="443" s="13" customFormat="1">
      <c r="A443" s="13"/>
      <c r="B443" s="251"/>
      <c r="C443" s="252"/>
      <c r="D443" s="253" t="s">
        <v>136</v>
      </c>
      <c r="E443" s="254" t="s">
        <v>1</v>
      </c>
      <c r="F443" s="255" t="s">
        <v>421</v>
      </c>
      <c r="G443" s="252"/>
      <c r="H443" s="254" t="s">
        <v>1</v>
      </c>
      <c r="I443" s="256"/>
      <c r="J443" s="252"/>
      <c r="K443" s="252"/>
      <c r="L443" s="257"/>
      <c r="M443" s="258"/>
      <c r="N443" s="259"/>
      <c r="O443" s="259"/>
      <c r="P443" s="259"/>
      <c r="Q443" s="259"/>
      <c r="R443" s="259"/>
      <c r="S443" s="259"/>
      <c r="T443" s="26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1" t="s">
        <v>136</v>
      </c>
      <c r="AU443" s="261" t="s">
        <v>83</v>
      </c>
      <c r="AV443" s="13" t="s">
        <v>81</v>
      </c>
      <c r="AW443" s="13" t="s">
        <v>30</v>
      </c>
      <c r="AX443" s="13" t="s">
        <v>73</v>
      </c>
      <c r="AY443" s="261" t="s">
        <v>128</v>
      </c>
    </row>
    <row r="444" s="13" customFormat="1">
      <c r="A444" s="13"/>
      <c r="B444" s="251"/>
      <c r="C444" s="252"/>
      <c r="D444" s="253" t="s">
        <v>136</v>
      </c>
      <c r="E444" s="254" t="s">
        <v>1</v>
      </c>
      <c r="F444" s="255" t="s">
        <v>422</v>
      </c>
      <c r="G444" s="252"/>
      <c r="H444" s="254" t="s">
        <v>1</v>
      </c>
      <c r="I444" s="256"/>
      <c r="J444" s="252"/>
      <c r="K444" s="252"/>
      <c r="L444" s="257"/>
      <c r="M444" s="258"/>
      <c r="N444" s="259"/>
      <c r="O444" s="259"/>
      <c r="P444" s="259"/>
      <c r="Q444" s="259"/>
      <c r="R444" s="259"/>
      <c r="S444" s="259"/>
      <c r="T444" s="26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1" t="s">
        <v>136</v>
      </c>
      <c r="AU444" s="261" t="s">
        <v>83</v>
      </c>
      <c r="AV444" s="13" t="s">
        <v>81</v>
      </c>
      <c r="AW444" s="13" t="s">
        <v>30</v>
      </c>
      <c r="AX444" s="13" t="s">
        <v>73</v>
      </c>
      <c r="AY444" s="261" t="s">
        <v>128</v>
      </c>
    </row>
    <row r="445" s="13" customFormat="1">
      <c r="A445" s="13"/>
      <c r="B445" s="251"/>
      <c r="C445" s="252"/>
      <c r="D445" s="253" t="s">
        <v>136</v>
      </c>
      <c r="E445" s="254" t="s">
        <v>1</v>
      </c>
      <c r="F445" s="255" t="s">
        <v>423</v>
      </c>
      <c r="G445" s="252"/>
      <c r="H445" s="254" t="s">
        <v>1</v>
      </c>
      <c r="I445" s="256"/>
      <c r="J445" s="252"/>
      <c r="K445" s="252"/>
      <c r="L445" s="257"/>
      <c r="M445" s="258"/>
      <c r="N445" s="259"/>
      <c r="O445" s="259"/>
      <c r="P445" s="259"/>
      <c r="Q445" s="259"/>
      <c r="R445" s="259"/>
      <c r="S445" s="259"/>
      <c r="T445" s="260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1" t="s">
        <v>136</v>
      </c>
      <c r="AU445" s="261" t="s">
        <v>83</v>
      </c>
      <c r="AV445" s="13" t="s">
        <v>81</v>
      </c>
      <c r="AW445" s="13" t="s">
        <v>30</v>
      </c>
      <c r="AX445" s="13" t="s">
        <v>73</v>
      </c>
      <c r="AY445" s="261" t="s">
        <v>128</v>
      </c>
    </row>
    <row r="446" s="13" customFormat="1">
      <c r="A446" s="13"/>
      <c r="B446" s="251"/>
      <c r="C446" s="252"/>
      <c r="D446" s="253" t="s">
        <v>136</v>
      </c>
      <c r="E446" s="254" t="s">
        <v>1</v>
      </c>
      <c r="F446" s="255" t="s">
        <v>1050</v>
      </c>
      <c r="G446" s="252"/>
      <c r="H446" s="254" t="s">
        <v>1</v>
      </c>
      <c r="I446" s="256"/>
      <c r="J446" s="252"/>
      <c r="K446" s="252"/>
      <c r="L446" s="257"/>
      <c r="M446" s="258"/>
      <c r="N446" s="259"/>
      <c r="O446" s="259"/>
      <c r="P446" s="259"/>
      <c r="Q446" s="259"/>
      <c r="R446" s="259"/>
      <c r="S446" s="259"/>
      <c r="T446" s="26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1" t="s">
        <v>136</v>
      </c>
      <c r="AU446" s="261" t="s">
        <v>83</v>
      </c>
      <c r="AV446" s="13" t="s">
        <v>81</v>
      </c>
      <c r="AW446" s="13" t="s">
        <v>30</v>
      </c>
      <c r="AX446" s="13" t="s">
        <v>73</v>
      </c>
      <c r="AY446" s="261" t="s">
        <v>128</v>
      </c>
    </row>
    <row r="447" s="13" customFormat="1">
      <c r="A447" s="13"/>
      <c r="B447" s="251"/>
      <c r="C447" s="252"/>
      <c r="D447" s="253" t="s">
        <v>136</v>
      </c>
      <c r="E447" s="254" t="s">
        <v>1</v>
      </c>
      <c r="F447" s="255" t="s">
        <v>1051</v>
      </c>
      <c r="G447" s="252"/>
      <c r="H447" s="254" t="s">
        <v>1</v>
      </c>
      <c r="I447" s="256"/>
      <c r="J447" s="252"/>
      <c r="K447" s="252"/>
      <c r="L447" s="257"/>
      <c r="M447" s="258"/>
      <c r="N447" s="259"/>
      <c r="O447" s="259"/>
      <c r="P447" s="259"/>
      <c r="Q447" s="259"/>
      <c r="R447" s="259"/>
      <c r="S447" s="259"/>
      <c r="T447" s="26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61" t="s">
        <v>136</v>
      </c>
      <c r="AU447" s="261" t="s">
        <v>83</v>
      </c>
      <c r="AV447" s="13" t="s">
        <v>81</v>
      </c>
      <c r="AW447" s="13" t="s">
        <v>30</v>
      </c>
      <c r="AX447" s="13" t="s">
        <v>73</v>
      </c>
      <c r="AY447" s="261" t="s">
        <v>128</v>
      </c>
    </row>
    <row r="448" s="13" customFormat="1">
      <c r="A448" s="13"/>
      <c r="B448" s="251"/>
      <c r="C448" s="252"/>
      <c r="D448" s="253" t="s">
        <v>136</v>
      </c>
      <c r="E448" s="254" t="s">
        <v>1</v>
      </c>
      <c r="F448" s="255" t="s">
        <v>1052</v>
      </c>
      <c r="G448" s="252"/>
      <c r="H448" s="254" t="s">
        <v>1</v>
      </c>
      <c r="I448" s="256"/>
      <c r="J448" s="252"/>
      <c r="K448" s="252"/>
      <c r="L448" s="257"/>
      <c r="M448" s="258"/>
      <c r="N448" s="259"/>
      <c r="O448" s="259"/>
      <c r="P448" s="259"/>
      <c r="Q448" s="259"/>
      <c r="R448" s="259"/>
      <c r="S448" s="259"/>
      <c r="T448" s="26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1" t="s">
        <v>136</v>
      </c>
      <c r="AU448" s="261" t="s">
        <v>83</v>
      </c>
      <c r="AV448" s="13" t="s">
        <v>81</v>
      </c>
      <c r="AW448" s="13" t="s">
        <v>30</v>
      </c>
      <c r="AX448" s="13" t="s">
        <v>73</v>
      </c>
      <c r="AY448" s="261" t="s">
        <v>128</v>
      </c>
    </row>
    <row r="449" s="13" customFormat="1">
      <c r="A449" s="13"/>
      <c r="B449" s="251"/>
      <c r="C449" s="252"/>
      <c r="D449" s="253" t="s">
        <v>136</v>
      </c>
      <c r="E449" s="254" t="s">
        <v>1</v>
      </c>
      <c r="F449" s="255" t="s">
        <v>424</v>
      </c>
      <c r="G449" s="252"/>
      <c r="H449" s="254" t="s">
        <v>1</v>
      </c>
      <c r="I449" s="256"/>
      <c r="J449" s="252"/>
      <c r="K449" s="252"/>
      <c r="L449" s="257"/>
      <c r="M449" s="258"/>
      <c r="N449" s="259"/>
      <c r="O449" s="259"/>
      <c r="P449" s="259"/>
      <c r="Q449" s="259"/>
      <c r="R449" s="259"/>
      <c r="S449" s="259"/>
      <c r="T449" s="26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1" t="s">
        <v>136</v>
      </c>
      <c r="AU449" s="261" t="s">
        <v>83</v>
      </c>
      <c r="AV449" s="13" t="s">
        <v>81</v>
      </c>
      <c r="AW449" s="13" t="s">
        <v>30</v>
      </c>
      <c r="AX449" s="13" t="s">
        <v>73</v>
      </c>
      <c r="AY449" s="261" t="s">
        <v>128</v>
      </c>
    </row>
    <row r="450" s="13" customFormat="1">
      <c r="A450" s="13"/>
      <c r="B450" s="251"/>
      <c r="C450" s="252"/>
      <c r="D450" s="253" t="s">
        <v>136</v>
      </c>
      <c r="E450" s="254" t="s">
        <v>1</v>
      </c>
      <c r="F450" s="255" t="s">
        <v>425</v>
      </c>
      <c r="G450" s="252"/>
      <c r="H450" s="254" t="s">
        <v>1</v>
      </c>
      <c r="I450" s="256"/>
      <c r="J450" s="252"/>
      <c r="K450" s="252"/>
      <c r="L450" s="257"/>
      <c r="M450" s="258"/>
      <c r="N450" s="259"/>
      <c r="O450" s="259"/>
      <c r="P450" s="259"/>
      <c r="Q450" s="259"/>
      <c r="R450" s="259"/>
      <c r="S450" s="259"/>
      <c r="T450" s="26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61" t="s">
        <v>136</v>
      </c>
      <c r="AU450" s="261" t="s">
        <v>83</v>
      </c>
      <c r="AV450" s="13" t="s">
        <v>81</v>
      </c>
      <c r="AW450" s="13" t="s">
        <v>30</v>
      </c>
      <c r="AX450" s="13" t="s">
        <v>73</v>
      </c>
      <c r="AY450" s="261" t="s">
        <v>128</v>
      </c>
    </row>
    <row r="451" s="13" customFormat="1">
      <c r="A451" s="13"/>
      <c r="B451" s="251"/>
      <c r="C451" s="252"/>
      <c r="D451" s="253" t="s">
        <v>136</v>
      </c>
      <c r="E451" s="254" t="s">
        <v>1</v>
      </c>
      <c r="F451" s="255" t="s">
        <v>414</v>
      </c>
      <c r="G451" s="252"/>
      <c r="H451" s="254" t="s">
        <v>1</v>
      </c>
      <c r="I451" s="256"/>
      <c r="J451" s="252"/>
      <c r="K451" s="252"/>
      <c r="L451" s="257"/>
      <c r="M451" s="258"/>
      <c r="N451" s="259"/>
      <c r="O451" s="259"/>
      <c r="P451" s="259"/>
      <c r="Q451" s="259"/>
      <c r="R451" s="259"/>
      <c r="S451" s="259"/>
      <c r="T451" s="26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61" t="s">
        <v>136</v>
      </c>
      <c r="AU451" s="261" t="s">
        <v>83</v>
      </c>
      <c r="AV451" s="13" t="s">
        <v>81</v>
      </c>
      <c r="AW451" s="13" t="s">
        <v>30</v>
      </c>
      <c r="AX451" s="13" t="s">
        <v>73</v>
      </c>
      <c r="AY451" s="261" t="s">
        <v>128</v>
      </c>
    </row>
    <row r="452" s="13" customFormat="1">
      <c r="A452" s="13"/>
      <c r="B452" s="251"/>
      <c r="C452" s="252"/>
      <c r="D452" s="253" t="s">
        <v>136</v>
      </c>
      <c r="E452" s="254" t="s">
        <v>1</v>
      </c>
      <c r="F452" s="255" t="s">
        <v>1041</v>
      </c>
      <c r="G452" s="252"/>
      <c r="H452" s="254" t="s">
        <v>1</v>
      </c>
      <c r="I452" s="256"/>
      <c r="J452" s="252"/>
      <c r="K452" s="252"/>
      <c r="L452" s="257"/>
      <c r="M452" s="258"/>
      <c r="N452" s="259"/>
      <c r="O452" s="259"/>
      <c r="P452" s="259"/>
      <c r="Q452" s="259"/>
      <c r="R452" s="259"/>
      <c r="S452" s="259"/>
      <c r="T452" s="26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1" t="s">
        <v>136</v>
      </c>
      <c r="AU452" s="261" t="s">
        <v>83</v>
      </c>
      <c r="AV452" s="13" t="s">
        <v>81</v>
      </c>
      <c r="AW452" s="13" t="s">
        <v>30</v>
      </c>
      <c r="AX452" s="13" t="s">
        <v>73</v>
      </c>
      <c r="AY452" s="261" t="s">
        <v>128</v>
      </c>
    </row>
    <row r="453" s="13" customFormat="1">
      <c r="A453" s="13"/>
      <c r="B453" s="251"/>
      <c r="C453" s="252"/>
      <c r="D453" s="253" t="s">
        <v>136</v>
      </c>
      <c r="E453" s="254" t="s">
        <v>1</v>
      </c>
      <c r="F453" s="255" t="s">
        <v>416</v>
      </c>
      <c r="G453" s="252"/>
      <c r="H453" s="254" t="s">
        <v>1</v>
      </c>
      <c r="I453" s="256"/>
      <c r="J453" s="252"/>
      <c r="K453" s="252"/>
      <c r="L453" s="257"/>
      <c r="M453" s="258"/>
      <c r="N453" s="259"/>
      <c r="O453" s="259"/>
      <c r="P453" s="259"/>
      <c r="Q453" s="259"/>
      <c r="R453" s="259"/>
      <c r="S453" s="259"/>
      <c r="T453" s="260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61" t="s">
        <v>136</v>
      </c>
      <c r="AU453" s="261" t="s">
        <v>83</v>
      </c>
      <c r="AV453" s="13" t="s">
        <v>81</v>
      </c>
      <c r="AW453" s="13" t="s">
        <v>30</v>
      </c>
      <c r="AX453" s="13" t="s">
        <v>73</v>
      </c>
      <c r="AY453" s="261" t="s">
        <v>128</v>
      </c>
    </row>
    <row r="454" s="14" customFormat="1">
      <c r="A454" s="14"/>
      <c r="B454" s="262"/>
      <c r="C454" s="263"/>
      <c r="D454" s="253" t="s">
        <v>136</v>
      </c>
      <c r="E454" s="264" t="s">
        <v>1</v>
      </c>
      <c r="F454" s="265" t="s">
        <v>1053</v>
      </c>
      <c r="G454" s="263"/>
      <c r="H454" s="266">
        <v>48.984999999999999</v>
      </c>
      <c r="I454" s="267"/>
      <c r="J454" s="263"/>
      <c r="K454" s="263"/>
      <c r="L454" s="268"/>
      <c r="M454" s="269"/>
      <c r="N454" s="270"/>
      <c r="O454" s="270"/>
      <c r="P454" s="270"/>
      <c r="Q454" s="270"/>
      <c r="R454" s="270"/>
      <c r="S454" s="270"/>
      <c r="T454" s="271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72" t="s">
        <v>136</v>
      </c>
      <c r="AU454" s="272" t="s">
        <v>83</v>
      </c>
      <c r="AV454" s="14" t="s">
        <v>83</v>
      </c>
      <c r="AW454" s="14" t="s">
        <v>30</v>
      </c>
      <c r="AX454" s="14" t="s">
        <v>73</v>
      </c>
      <c r="AY454" s="272" t="s">
        <v>128</v>
      </c>
    </row>
    <row r="455" s="13" customFormat="1">
      <c r="A455" s="13"/>
      <c r="B455" s="251"/>
      <c r="C455" s="252"/>
      <c r="D455" s="253" t="s">
        <v>136</v>
      </c>
      <c r="E455" s="254" t="s">
        <v>1</v>
      </c>
      <c r="F455" s="255" t="s">
        <v>471</v>
      </c>
      <c r="G455" s="252"/>
      <c r="H455" s="254" t="s">
        <v>1</v>
      </c>
      <c r="I455" s="256"/>
      <c r="J455" s="252"/>
      <c r="K455" s="252"/>
      <c r="L455" s="257"/>
      <c r="M455" s="258"/>
      <c r="N455" s="259"/>
      <c r="O455" s="259"/>
      <c r="P455" s="259"/>
      <c r="Q455" s="259"/>
      <c r="R455" s="259"/>
      <c r="S455" s="259"/>
      <c r="T455" s="260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61" t="s">
        <v>136</v>
      </c>
      <c r="AU455" s="261" t="s">
        <v>83</v>
      </c>
      <c r="AV455" s="13" t="s">
        <v>81</v>
      </c>
      <c r="AW455" s="13" t="s">
        <v>30</v>
      </c>
      <c r="AX455" s="13" t="s">
        <v>73</v>
      </c>
      <c r="AY455" s="261" t="s">
        <v>128</v>
      </c>
    </row>
    <row r="456" s="14" customFormat="1">
      <c r="A456" s="14"/>
      <c r="B456" s="262"/>
      <c r="C456" s="263"/>
      <c r="D456" s="253" t="s">
        <v>136</v>
      </c>
      <c r="E456" s="264" t="s">
        <v>1</v>
      </c>
      <c r="F456" s="265" t="s">
        <v>1054</v>
      </c>
      <c r="G456" s="263"/>
      <c r="H456" s="266">
        <v>30.300000000000001</v>
      </c>
      <c r="I456" s="267"/>
      <c r="J456" s="263"/>
      <c r="K456" s="263"/>
      <c r="L456" s="268"/>
      <c r="M456" s="269"/>
      <c r="N456" s="270"/>
      <c r="O456" s="270"/>
      <c r="P456" s="270"/>
      <c r="Q456" s="270"/>
      <c r="R456" s="270"/>
      <c r="S456" s="270"/>
      <c r="T456" s="271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72" t="s">
        <v>136</v>
      </c>
      <c r="AU456" s="272" t="s">
        <v>83</v>
      </c>
      <c r="AV456" s="14" t="s">
        <v>83</v>
      </c>
      <c r="AW456" s="14" t="s">
        <v>30</v>
      </c>
      <c r="AX456" s="14" t="s">
        <v>73</v>
      </c>
      <c r="AY456" s="272" t="s">
        <v>128</v>
      </c>
    </row>
    <row r="457" s="16" customFormat="1">
      <c r="A457" s="16"/>
      <c r="B457" s="284"/>
      <c r="C457" s="285"/>
      <c r="D457" s="253" t="s">
        <v>136</v>
      </c>
      <c r="E457" s="286" t="s">
        <v>1</v>
      </c>
      <c r="F457" s="287" t="s">
        <v>215</v>
      </c>
      <c r="G457" s="285"/>
      <c r="H457" s="288">
        <v>79.284999999999997</v>
      </c>
      <c r="I457" s="289"/>
      <c r="J457" s="285"/>
      <c r="K457" s="285"/>
      <c r="L457" s="290"/>
      <c r="M457" s="291"/>
      <c r="N457" s="292"/>
      <c r="O457" s="292"/>
      <c r="P457" s="292"/>
      <c r="Q457" s="292"/>
      <c r="R457" s="292"/>
      <c r="S457" s="292"/>
      <c r="T457" s="293"/>
      <c r="U457" s="16"/>
      <c r="V457" s="16"/>
      <c r="W457" s="16"/>
      <c r="X457" s="16"/>
      <c r="Y457" s="16"/>
      <c r="Z457" s="16"/>
      <c r="AA457" s="16"/>
      <c r="AB457" s="16"/>
      <c r="AC457" s="16"/>
      <c r="AD457" s="16"/>
      <c r="AE457" s="16"/>
      <c r="AT457" s="294" t="s">
        <v>136</v>
      </c>
      <c r="AU457" s="294" t="s">
        <v>83</v>
      </c>
      <c r="AV457" s="16" t="s">
        <v>143</v>
      </c>
      <c r="AW457" s="16" t="s">
        <v>30</v>
      </c>
      <c r="AX457" s="16" t="s">
        <v>73</v>
      </c>
      <c r="AY457" s="294" t="s">
        <v>128</v>
      </c>
    </row>
    <row r="458" s="13" customFormat="1">
      <c r="A458" s="13"/>
      <c r="B458" s="251"/>
      <c r="C458" s="252"/>
      <c r="D458" s="253" t="s">
        <v>136</v>
      </c>
      <c r="E458" s="254" t="s">
        <v>1</v>
      </c>
      <c r="F458" s="255" t="s">
        <v>414</v>
      </c>
      <c r="G458" s="252"/>
      <c r="H458" s="254" t="s">
        <v>1</v>
      </c>
      <c r="I458" s="256"/>
      <c r="J458" s="252"/>
      <c r="K458" s="252"/>
      <c r="L458" s="257"/>
      <c r="M458" s="258"/>
      <c r="N458" s="259"/>
      <c r="O458" s="259"/>
      <c r="P458" s="259"/>
      <c r="Q458" s="259"/>
      <c r="R458" s="259"/>
      <c r="S458" s="259"/>
      <c r="T458" s="260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1" t="s">
        <v>136</v>
      </c>
      <c r="AU458" s="261" t="s">
        <v>83</v>
      </c>
      <c r="AV458" s="13" t="s">
        <v>81</v>
      </c>
      <c r="AW458" s="13" t="s">
        <v>30</v>
      </c>
      <c r="AX458" s="13" t="s">
        <v>73</v>
      </c>
      <c r="AY458" s="261" t="s">
        <v>128</v>
      </c>
    </row>
    <row r="459" s="13" customFormat="1">
      <c r="A459" s="13"/>
      <c r="B459" s="251"/>
      <c r="C459" s="252"/>
      <c r="D459" s="253" t="s">
        <v>136</v>
      </c>
      <c r="E459" s="254" t="s">
        <v>1</v>
      </c>
      <c r="F459" s="255" t="s">
        <v>1043</v>
      </c>
      <c r="G459" s="252"/>
      <c r="H459" s="254" t="s">
        <v>1</v>
      </c>
      <c r="I459" s="256"/>
      <c r="J459" s="252"/>
      <c r="K459" s="252"/>
      <c r="L459" s="257"/>
      <c r="M459" s="258"/>
      <c r="N459" s="259"/>
      <c r="O459" s="259"/>
      <c r="P459" s="259"/>
      <c r="Q459" s="259"/>
      <c r="R459" s="259"/>
      <c r="S459" s="259"/>
      <c r="T459" s="260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61" t="s">
        <v>136</v>
      </c>
      <c r="AU459" s="261" t="s">
        <v>83</v>
      </c>
      <c r="AV459" s="13" t="s">
        <v>81</v>
      </c>
      <c r="AW459" s="13" t="s">
        <v>30</v>
      </c>
      <c r="AX459" s="13" t="s">
        <v>73</v>
      </c>
      <c r="AY459" s="261" t="s">
        <v>128</v>
      </c>
    </row>
    <row r="460" s="13" customFormat="1">
      <c r="A460" s="13"/>
      <c r="B460" s="251"/>
      <c r="C460" s="252"/>
      <c r="D460" s="253" t="s">
        <v>136</v>
      </c>
      <c r="E460" s="254" t="s">
        <v>1</v>
      </c>
      <c r="F460" s="255" t="s">
        <v>514</v>
      </c>
      <c r="G460" s="252"/>
      <c r="H460" s="254" t="s">
        <v>1</v>
      </c>
      <c r="I460" s="256"/>
      <c r="J460" s="252"/>
      <c r="K460" s="252"/>
      <c r="L460" s="257"/>
      <c r="M460" s="258"/>
      <c r="N460" s="259"/>
      <c r="O460" s="259"/>
      <c r="P460" s="259"/>
      <c r="Q460" s="259"/>
      <c r="R460" s="259"/>
      <c r="S460" s="259"/>
      <c r="T460" s="26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1" t="s">
        <v>136</v>
      </c>
      <c r="AU460" s="261" t="s">
        <v>83</v>
      </c>
      <c r="AV460" s="13" t="s">
        <v>81</v>
      </c>
      <c r="AW460" s="13" t="s">
        <v>30</v>
      </c>
      <c r="AX460" s="13" t="s">
        <v>73</v>
      </c>
      <c r="AY460" s="261" t="s">
        <v>128</v>
      </c>
    </row>
    <row r="461" s="14" customFormat="1">
      <c r="A461" s="14"/>
      <c r="B461" s="262"/>
      <c r="C461" s="263"/>
      <c r="D461" s="253" t="s">
        <v>136</v>
      </c>
      <c r="E461" s="264" t="s">
        <v>1</v>
      </c>
      <c r="F461" s="265" t="s">
        <v>1055</v>
      </c>
      <c r="G461" s="263"/>
      <c r="H461" s="266">
        <v>2.02</v>
      </c>
      <c r="I461" s="267"/>
      <c r="J461" s="263"/>
      <c r="K461" s="263"/>
      <c r="L461" s="268"/>
      <c r="M461" s="269"/>
      <c r="N461" s="270"/>
      <c r="O461" s="270"/>
      <c r="P461" s="270"/>
      <c r="Q461" s="270"/>
      <c r="R461" s="270"/>
      <c r="S461" s="270"/>
      <c r="T461" s="271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72" t="s">
        <v>136</v>
      </c>
      <c r="AU461" s="272" t="s">
        <v>83</v>
      </c>
      <c r="AV461" s="14" t="s">
        <v>83</v>
      </c>
      <c r="AW461" s="14" t="s">
        <v>30</v>
      </c>
      <c r="AX461" s="14" t="s">
        <v>73</v>
      </c>
      <c r="AY461" s="272" t="s">
        <v>128</v>
      </c>
    </row>
    <row r="462" s="16" customFormat="1">
      <c r="A462" s="16"/>
      <c r="B462" s="284"/>
      <c r="C462" s="285"/>
      <c r="D462" s="253" t="s">
        <v>136</v>
      </c>
      <c r="E462" s="286" t="s">
        <v>1</v>
      </c>
      <c r="F462" s="287" t="s">
        <v>215</v>
      </c>
      <c r="G462" s="285"/>
      <c r="H462" s="288">
        <v>2.02</v>
      </c>
      <c r="I462" s="289"/>
      <c r="J462" s="285"/>
      <c r="K462" s="285"/>
      <c r="L462" s="290"/>
      <c r="M462" s="291"/>
      <c r="N462" s="292"/>
      <c r="O462" s="292"/>
      <c r="P462" s="292"/>
      <c r="Q462" s="292"/>
      <c r="R462" s="292"/>
      <c r="S462" s="292"/>
      <c r="T462" s="293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T462" s="294" t="s">
        <v>136</v>
      </c>
      <c r="AU462" s="294" t="s">
        <v>83</v>
      </c>
      <c r="AV462" s="16" t="s">
        <v>143</v>
      </c>
      <c r="AW462" s="16" t="s">
        <v>30</v>
      </c>
      <c r="AX462" s="16" t="s">
        <v>73</v>
      </c>
      <c r="AY462" s="294" t="s">
        <v>128</v>
      </c>
    </row>
    <row r="463" s="15" customFormat="1">
      <c r="A463" s="15"/>
      <c r="B463" s="273"/>
      <c r="C463" s="274"/>
      <c r="D463" s="253" t="s">
        <v>136</v>
      </c>
      <c r="E463" s="275" t="s">
        <v>1</v>
      </c>
      <c r="F463" s="276" t="s">
        <v>176</v>
      </c>
      <c r="G463" s="274"/>
      <c r="H463" s="277">
        <v>81.304999999999993</v>
      </c>
      <c r="I463" s="278"/>
      <c r="J463" s="274"/>
      <c r="K463" s="274"/>
      <c r="L463" s="279"/>
      <c r="M463" s="280"/>
      <c r="N463" s="281"/>
      <c r="O463" s="281"/>
      <c r="P463" s="281"/>
      <c r="Q463" s="281"/>
      <c r="R463" s="281"/>
      <c r="S463" s="281"/>
      <c r="T463" s="282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83" t="s">
        <v>136</v>
      </c>
      <c r="AU463" s="283" t="s">
        <v>83</v>
      </c>
      <c r="AV463" s="15" t="s">
        <v>134</v>
      </c>
      <c r="AW463" s="15" t="s">
        <v>30</v>
      </c>
      <c r="AX463" s="15" t="s">
        <v>81</v>
      </c>
      <c r="AY463" s="283" t="s">
        <v>128</v>
      </c>
    </row>
    <row r="464" s="2" customFormat="1" ht="16.5" customHeight="1">
      <c r="A464" s="39"/>
      <c r="B464" s="40"/>
      <c r="C464" s="237" t="s">
        <v>366</v>
      </c>
      <c r="D464" s="237" t="s">
        <v>130</v>
      </c>
      <c r="E464" s="238" t="s">
        <v>1056</v>
      </c>
      <c r="F464" s="239" t="s">
        <v>1057</v>
      </c>
      <c r="G464" s="240" t="s">
        <v>408</v>
      </c>
      <c r="H464" s="241">
        <v>11</v>
      </c>
      <c r="I464" s="242"/>
      <c r="J464" s="243">
        <f>ROUND(I464*H464,2)</f>
        <v>0</v>
      </c>
      <c r="K464" s="244"/>
      <c r="L464" s="45"/>
      <c r="M464" s="245" t="s">
        <v>1</v>
      </c>
      <c r="N464" s="246" t="s">
        <v>38</v>
      </c>
      <c r="O464" s="92"/>
      <c r="P464" s="247">
        <f>O464*H464</f>
        <v>0</v>
      </c>
      <c r="Q464" s="247">
        <v>0.00020000000000000001</v>
      </c>
      <c r="R464" s="247">
        <f>Q464*H464</f>
        <v>0.0022000000000000001</v>
      </c>
      <c r="S464" s="247">
        <v>0</v>
      </c>
      <c r="T464" s="248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49" t="s">
        <v>134</v>
      </c>
      <c r="AT464" s="249" t="s">
        <v>130</v>
      </c>
      <c r="AU464" s="249" t="s">
        <v>83</v>
      </c>
      <c r="AY464" s="18" t="s">
        <v>128</v>
      </c>
      <c r="BE464" s="250">
        <f>IF(N464="základní",J464,0)</f>
        <v>0</v>
      </c>
      <c r="BF464" s="250">
        <f>IF(N464="snížená",J464,0)</f>
        <v>0</v>
      </c>
      <c r="BG464" s="250">
        <f>IF(N464="zákl. přenesená",J464,0)</f>
        <v>0</v>
      </c>
      <c r="BH464" s="250">
        <f>IF(N464="sníž. přenesená",J464,0)</f>
        <v>0</v>
      </c>
      <c r="BI464" s="250">
        <f>IF(N464="nulová",J464,0)</f>
        <v>0</v>
      </c>
      <c r="BJ464" s="18" t="s">
        <v>81</v>
      </c>
      <c r="BK464" s="250">
        <f>ROUND(I464*H464,2)</f>
        <v>0</v>
      </c>
      <c r="BL464" s="18" t="s">
        <v>134</v>
      </c>
      <c r="BM464" s="249" t="s">
        <v>1058</v>
      </c>
    </row>
    <row r="465" s="13" customFormat="1">
      <c r="A465" s="13"/>
      <c r="B465" s="251"/>
      <c r="C465" s="252"/>
      <c r="D465" s="253" t="s">
        <v>136</v>
      </c>
      <c r="E465" s="254" t="s">
        <v>1</v>
      </c>
      <c r="F465" s="255" t="s">
        <v>414</v>
      </c>
      <c r="G465" s="252"/>
      <c r="H465" s="254" t="s">
        <v>1</v>
      </c>
      <c r="I465" s="256"/>
      <c r="J465" s="252"/>
      <c r="K465" s="252"/>
      <c r="L465" s="257"/>
      <c r="M465" s="258"/>
      <c r="N465" s="259"/>
      <c r="O465" s="259"/>
      <c r="P465" s="259"/>
      <c r="Q465" s="259"/>
      <c r="R465" s="259"/>
      <c r="S465" s="259"/>
      <c r="T465" s="26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61" t="s">
        <v>136</v>
      </c>
      <c r="AU465" s="261" t="s">
        <v>83</v>
      </c>
      <c r="AV465" s="13" t="s">
        <v>81</v>
      </c>
      <c r="AW465" s="13" t="s">
        <v>30</v>
      </c>
      <c r="AX465" s="13" t="s">
        <v>73</v>
      </c>
      <c r="AY465" s="261" t="s">
        <v>128</v>
      </c>
    </row>
    <row r="466" s="13" customFormat="1">
      <c r="A466" s="13"/>
      <c r="B466" s="251"/>
      <c r="C466" s="252"/>
      <c r="D466" s="253" t="s">
        <v>136</v>
      </c>
      <c r="E466" s="254" t="s">
        <v>1</v>
      </c>
      <c r="F466" s="255" t="s">
        <v>1041</v>
      </c>
      <c r="G466" s="252"/>
      <c r="H466" s="254" t="s">
        <v>1</v>
      </c>
      <c r="I466" s="256"/>
      <c r="J466" s="252"/>
      <c r="K466" s="252"/>
      <c r="L466" s="257"/>
      <c r="M466" s="258"/>
      <c r="N466" s="259"/>
      <c r="O466" s="259"/>
      <c r="P466" s="259"/>
      <c r="Q466" s="259"/>
      <c r="R466" s="259"/>
      <c r="S466" s="259"/>
      <c r="T466" s="26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61" t="s">
        <v>136</v>
      </c>
      <c r="AU466" s="261" t="s">
        <v>83</v>
      </c>
      <c r="AV466" s="13" t="s">
        <v>81</v>
      </c>
      <c r="AW466" s="13" t="s">
        <v>30</v>
      </c>
      <c r="AX466" s="13" t="s">
        <v>73</v>
      </c>
      <c r="AY466" s="261" t="s">
        <v>128</v>
      </c>
    </row>
    <row r="467" s="13" customFormat="1">
      <c r="A467" s="13"/>
      <c r="B467" s="251"/>
      <c r="C467" s="252"/>
      <c r="D467" s="253" t="s">
        <v>136</v>
      </c>
      <c r="E467" s="254" t="s">
        <v>1</v>
      </c>
      <c r="F467" s="255" t="s">
        <v>471</v>
      </c>
      <c r="G467" s="252"/>
      <c r="H467" s="254" t="s">
        <v>1</v>
      </c>
      <c r="I467" s="256"/>
      <c r="J467" s="252"/>
      <c r="K467" s="252"/>
      <c r="L467" s="257"/>
      <c r="M467" s="258"/>
      <c r="N467" s="259"/>
      <c r="O467" s="259"/>
      <c r="P467" s="259"/>
      <c r="Q467" s="259"/>
      <c r="R467" s="259"/>
      <c r="S467" s="259"/>
      <c r="T467" s="26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61" t="s">
        <v>136</v>
      </c>
      <c r="AU467" s="261" t="s">
        <v>83</v>
      </c>
      <c r="AV467" s="13" t="s">
        <v>81</v>
      </c>
      <c r="AW467" s="13" t="s">
        <v>30</v>
      </c>
      <c r="AX467" s="13" t="s">
        <v>73</v>
      </c>
      <c r="AY467" s="261" t="s">
        <v>128</v>
      </c>
    </row>
    <row r="468" s="14" customFormat="1">
      <c r="A468" s="14"/>
      <c r="B468" s="262"/>
      <c r="C468" s="263"/>
      <c r="D468" s="253" t="s">
        <v>136</v>
      </c>
      <c r="E468" s="264" t="s">
        <v>1</v>
      </c>
      <c r="F468" s="265" t="s">
        <v>157</v>
      </c>
      <c r="G468" s="263"/>
      <c r="H468" s="266">
        <v>5</v>
      </c>
      <c r="I468" s="267"/>
      <c r="J468" s="263"/>
      <c r="K468" s="263"/>
      <c r="L468" s="268"/>
      <c r="M468" s="269"/>
      <c r="N468" s="270"/>
      <c r="O468" s="270"/>
      <c r="P468" s="270"/>
      <c r="Q468" s="270"/>
      <c r="R468" s="270"/>
      <c r="S468" s="270"/>
      <c r="T468" s="27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72" t="s">
        <v>136</v>
      </c>
      <c r="AU468" s="272" t="s">
        <v>83</v>
      </c>
      <c r="AV468" s="14" t="s">
        <v>83</v>
      </c>
      <c r="AW468" s="14" t="s">
        <v>30</v>
      </c>
      <c r="AX468" s="14" t="s">
        <v>73</v>
      </c>
      <c r="AY468" s="272" t="s">
        <v>128</v>
      </c>
    </row>
    <row r="469" s="13" customFormat="1">
      <c r="A469" s="13"/>
      <c r="B469" s="251"/>
      <c r="C469" s="252"/>
      <c r="D469" s="253" t="s">
        <v>136</v>
      </c>
      <c r="E469" s="254" t="s">
        <v>1</v>
      </c>
      <c r="F469" s="255" t="s">
        <v>480</v>
      </c>
      <c r="G469" s="252"/>
      <c r="H469" s="254" t="s">
        <v>1</v>
      </c>
      <c r="I469" s="256"/>
      <c r="J469" s="252"/>
      <c r="K469" s="252"/>
      <c r="L469" s="257"/>
      <c r="M469" s="258"/>
      <c r="N469" s="259"/>
      <c r="O469" s="259"/>
      <c r="P469" s="259"/>
      <c r="Q469" s="259"/>
      <c r="R469" s="259"/>
      <c r="S469" s="259"/>
      <c r="T469" s="260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1" t="s">
        <v>136</v>
      </c>
      <c r="AU469" s="261" t="s">
        <v>83</v>
      </c>
      <c r="AV469" s="13" t="s">
        <v>81</v>
      </c>
      <c r="AW469" s="13" t="s">
        <v>30</v>
      </c>
      <c r="AX469" s="13" t="s">
        <v>73</v>
      </c>
      <c r="AY469" s="261" t="s">
        <v>128</v>
      </c>
    </row>
    <row r="470" s="14" customFormat="1">
      <c r="A470" s="14"/>
      <c r="B470" s="262"/>
      <c r="C470" s="263"/>
      <c r="D470" s="253" t="s">
        <v>136</v>
      </c>
      <c r="E470" s="264" t="s">
        <v>1</v>
      </c>
      <c r="F470" s="265" t="s">
        <v>1059</v>
      </c>
      <c r="G470" s="263"/>
      <c r="H470" s="266">
        <v>4</v>
      </c>
      <c r="I470" s="267"/>
      <c r="J470" s="263"/>
      <c r="K470" s="263"/>
      <c r="L470" s="268"/>
      <c r="M470" s="269"/>
      <c r="N470" s="270"/>
      <c r="O470" s="270"/>
      <c r="P470" s="270"/>
      <c r="Q470" s="270"/>
      <c r="R470" s="270"/>
      <c r="S470" s="270"/>
      <c r="T470" s="271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72" t="s">
        <v>136</v>
      </c>
      <c r="AU470" s="272" t="s">
        <v>83</v>
      </c>
      <c r="AV470" s="14" t="s">
        <v>83</v>
      </c>
      <c r="AW470" s="14" t="s">
        <v>30</v>
      </c>
      <c r="AX470" s="14" t="s">
        <v>73</v>
      </c>
      <c r="AY470" s="272" t="s">
        <v>128</v>
      </c>
    </row>
    <row r="471" s="13" customFormat="1">
      <c r="A471" s="13"/>
      <c r="B471" s="251"/>
      <c r="C471" s="252"/>
      <c r="D471" s="253" t="s">
        <v>136</v>
      </c>
      <c r="E471" s="254" t="s">
        <v>1</v>
      </c>
      <c r="F471" s="255" t="s">
        <v>445</v>
      </c>
      <c r="G471" s="252"/>
      <c r="H471" s="254" t="s">
        <v>1</v>
      </c>
      <c r="I471" s="256"/>
      <c r="J471" s="252"/>
      <c r="K471" s="252"/>
      <c r="L471" s="257"/>
      <c r="M471" s="258"/>
      <c r="N471" s="259"/>
      <c r="O471" s="259"/>
      <c r="P471" s="259"/>
      <c r="Q471" s="259"/>
      <c r="R471" s="259"/>
      <c r="S471" s="259"/>
      <c r="T471" s="26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61" t="s">
        <v>136</v>
      </c>
      <c r="AU471" s="261" t="s">
        <v>83</v>
      </c>
      <c r="AV471" s="13" t="s">
        <v>81</v>
      </c>
      <c r="AW471" s="13" t="s">
        <v>30</v>
      </c>
      <c r="AX471" s="13" t="s">
        <v>73</v>
      </c>
      <c r="AY471" s="261" t="s">
        <v>128</v>
      </c>
    </row>
    <row r="472" s="14" customFormat="1">
      <c r="A472" s="14"/>
      <c r="B472" s="262"/>
      <c r="C472" s="263"/>
      <c r="D472" s="253" t="s">
        <v>136</v>
      </c>
      <c r="E472" s="264" t="s">
        <v>1</v>
      </c>
      <c r="F472" s="265" t="s">
        <v>1044</v>
      </c>
      <c r="G472" s="263"/>
      <c r="H472" s="266">
        <v>2</v>
      </c>
      <c r="I472" s="267"/>
      <c r="J472" s="263"/>
      <c r="K472" s="263"/>
      <c r="L472" s="268"/>
      <c r="M472" s="269"/>
      <c r="N472" s="270"/>
      <c r="O472" s="270"/>
      <c r="P472" s="270"/>
      <c r="Q472" s="270"/>
      <c r="R472" s="270"/>
      <c r="S472" s="270"/>
      <c r="T472" s="27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72" t="s">
        <v>136</v>
      </c>
      <c r="AU472" s="272" t="s">
        <v>83</v>
      </c>
      <c r="AV472" s="14" t="s">
        <v>83</v>
      </c>
      <c r="AW472" s="14" t="s">
        <v>30</v>
      </c>
      <c r="AX472" s="14" t="s">
        <v>73</v>
      </c>
      <c r="AY472" s="272" t="s">
        <v>128</v>
      </c>
    </row>
    <row r="473" s="15" customFormat="1">
      <c r="A473" s="15"/>
      <c r="B473" s="273"/>
      <c r="C473" s="274"/>
      <c r="D473" s="253" t="s">
        <v>136</v>
      </c>
      <c r="E473" s="275" t="s">
        <v>1</v>
      </c>
      <c r="F473" s="276" t="s">
        <v>176</v>
      </c>
      <c r="G473" s="274"/>
      <c r="H473" s="277">
        <v>11</v>
      </c>
      <c r="I473" s="278"/>
      <c r="J473" s="274"/>
      <c r="K473" s="274"/>
      <c r="L473" s="279"/>
      <c r="M473" s="280"/>
      <c r="N473" s="281"/>
      <c r="O473" s="281"/>
      <c r="P473" s="281"/>
      <c r="Q473" s="281"/>
      <c r="R473" s="281"/>
      <c r="S473" s="281"/>
      <c r="T473" s="282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83" t="s">
        <v>136</v>
      </c>
      <c r="AU473" s="283" t="s">
        <v>83</v>
      </c>
      <c r="AV473" s="15" t="s">
        <v>134</v>
      </c>
      <c r="AW473" s="15" t="s">
        <v>30</v>
      </c>
      <c r="AX473" s="15" t="s">
        <v>81</v>
      </c>
      <c r="AY473" s="283" t="s">
        <v>128</v>
      </c>
    </row>
    <row r="474" s="2" customFormat="1" ht="16.5" customHeight="1">
      <c r="A474" s="39"/>
      <c r="B474" s="40"/>
      <c r="C474" s="295" t="s">
        <v>370</v>
      </c>
      <c r="D474" s="295" t="s">
        <v>219</v>
      </c>
      <c r="E474" s="296" t="s">
        <v>1060</v>
      </c>
      <c r="F474" s="297" t="s">
        <v>1061</v>
      </c>
      <c r="G474" s="298" t="s">
        <v>408</v>
      </c>
      <c r="H474" s="299">
        <v>11</v>
      </c>
      <c r="I474" s="300"/>
      <c r="J474" s="301">
        <f>ROUND(I474*H474,2)</f>
        <v>0</v>
      </c>
      <c r="K474" s="302"/>
      <c r="L474" s="303"/>
      <c r="M474" s="304" t="s">
        <v>1</v>
      </c>
      <c r="N474" s="305" t="s">
        <v>38</v>
      </c>
      <c r="O474" s="92"/>
      <c r="P474" s="247">
        <f>O474*H474</f>
        <v>0</v>
      </c>
      <c r="Q474" s="247">
        <v>0.00029999999999999997</v>
      </c>
      <c r="R474" s="247">
        <f>Q474*H474</f>
        <v>0.0032999999999999995</v>
      </c>
      <c r="S474" s="247">
        <v>0</v>
      </c>
      <c r="T474" s="248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9" t="s">
        <v>184</v>
      </c>
      <c r="AT474" s="249" t="s">
        <v>219</v>
      </c>
      <c r="AU474" s="249" t="s">
        <v>83</v>
      </c>
      <c r="AY474" s="18" t="s">
        <v>128</v>
      </c>
      <c r="BE474" s="250">
        <f>IF(N474="základní",J474,0)</f>
        <v>0</v>
      </c>
      <c r="BF474" s="250">
        <f>IF(N474="snížená",J474,0)</f>
        <v>0</v>
      </c>
      <c r="BG474" s="250">
        <f>IF(N474="zákl. přenesená",J474,0)</f>
        <v>0</v>
      </c>
      <c r="BH474" s="250">
        <f>IF(N474="sníž. přenesená",J474,0)</f>
        <v>0</v>
      </c>
      <c r="BI474" s="250">
        <f>IF(N474="nulová",J474,0)</f>
        <v>0</v>
      </c>
      <c r="BJ474" s="18" t="s">
        <v>81</v>
      </c>
      <c r="BK474" s="250">
        <f>ROUND(I474*H474,2)</f>
        <v>0</v>
      </c>
      <c r="BL474" s="18" t="s">
        <v>134</v>
      </c>
      <c r="BM474" s="249" t="s">
        <v>1062</v>
      </c>
    </row>
    <row r="475" s="13" customFormat="1">
      <c r="A475" s="13"/>
      <c r="B475" s="251"/>
      <c r="C475" s="252"/>
      <c r="D475" s="253" t="s">
        <v>136</v>
      </c>
      <c r="E475" s="254" t="s">
        <v>1</v>
      </c>
      <c r="F475" s="255" t="s">
        <v>421</v>
      </c>
      <c r="G475" s="252"/>
      <c r="H475" s="254" t="s">
        <v>1</v>
      </c>
      <c r="I475" s="256"/>
      <c r="J475" s="252"/>
      <c r="K475" s="252"/>
      <c r="L475" s="257"/>
      <c r="M475" s="258"/>
      <c r="N475" s="259"/>
      <c r="O475" s="259"/>
      <c r="P475" s="259"/>
      <c r="Q475" s="259"/>
      <c r="R475" s="259"/>
      <c r="S475" s="259"/>
      <c r="T475" s="26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1" t="s">
        <v>136</v>
      </c>
      <c r="AU475" s="261" t="s">
        <v>83</v>
      </c>
      <c r="AV475" s="13" t="s">
        <v>81</v>
      </c>
      <c r="AW475" s="13" t="s">
        <v>30</v>
      </c>
      <c r="AX475" s="13" t="s">
        <v>73</v>
      </c>
      <c r="AY475" s="261" t="s">
        <v>128</v>
      </c>
    </row>
    <row r="476" s="13" customFormat="1">
      <c r="A476" s="13"/>
      <c r="B476" s="251"/>
      <c r="C476" s="252"/>
      <c r="D476" s="253" t="s">
        <v>136</v>
      </c>
      <c r="E476" s="254" t="s">
        <v>1</v>
      </c>
      <c r="F476" s="255" t="s">
        <v>422</v>
      </c>
      <c r="G476" s="252"/>
      <c r="H476" s="254" t="s">
        <v>1</v>
      </c>
      <c r="I476" s="256"/>
      <c r="J476" s="252"/>
      <c r="K476" s="252"/>
      <c r="L476" s="257"/>
      <c r="M476" s="258"/>
      <c r="N476" s="259"/>
      <c r="O476" s="259"/>
      <c r="P476" s="259"/>
      <c r="Q476" s="259"/>
      <c r="R476" s="259"/>
      <c r="S476" s="259"/>
      <c r="T476" s="26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1" t="s">
        <v>136</v>
      </c>
      <c r="AU476" s="261" t="s">
        <v>83</v>
      </c>
      <c r="AV476" s="13" t="s">
        <v>81</v>
      </c>
      <c r="AW476" s="13" t="s">
        <v>30</v>
      </c>
      <c r="AX476" s="13" t="s">
        <v>73</v>
      </c>
      <c r="AY476" s="261" t="s">
        <v>128</v>
      </c>
    </row>
    <row r="477" s="13" customFormat="1">
      <c r="A477" s="13"/>
      <c r="B477" s="251"/>
      <c r="C477" s="252"/>
      <c r="D477" s="253" t="s">
        <v>136</v>
      </c>
      <c r="E477" s="254" t="s">
        <v>1</v>
      </c>
      <c r="F477" s="255" t="s">
        <v>423</v>
      </c>
      <c r="G477" s="252"/>
      <c r="H477" s="254" t="s">
        <v>1</v>
      </c>
      <c r="I477" s="256"/>
      <c r="J477" s="252"/>
      <c r="K477" s="252"/>
      <c r="L477" s="257"/>
      <c r="M477" s="258"/>
      <c r="N477" s="259"/>
      <c r="O477" s="259"/>
      <c r="P477" s="259"/>
      <c r="Q477" s="259"/>
      <c r="R477" s="259"/>
      <c r="S477" s="259"/>
      <c r="T477" s="260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61" t="s">
        <v>136</v>
      </c>
      <c r="AU477" s="261" t="s">
        <v>83</v>
      </c>
      <c r="AV477" s="13" t="s">
        <v>81</v>
      </c>
      <c r="AW477" s="13" t="s">
        <v>30</v>
      </c>
      <c r="AX477" s="13" t="s">
        <v>73</v>
      </c>
      <c r="AY477" s="261" t="s">
        <v>128</v>
      </c>
    </row>
    <row r="478" s="13" customFormat="1">
      <c r="A478" s="13"/>
      <c r="B478" s="251"/>
      <c r="C478" s="252"/>
      <c r="D478" s="253" t="s">
        <v>136</v>
      </c>
      <c r="E478" s="254" t="s">
        <v>1</v>
      </c>
      <c r="F478" s="255" t="s">
        <v>1063</v>
      </c>
      <c r="G478" s="252"/>
      <c r="H478" s="254" t="s">
        <v>1</v>
      </c>
      <c r="I478" s="256"/>
      <c r="J478" s="252"/>
      <c r="K478" s="252"/>
      <c r="L478" s="257"/>
      <c r="M478" s="258"/>
      <c r="N478" s="259"/>
      <c r="O478" s="259"/>
      <c r="P478" s="259"/>
      <c r="Q478" s="259"/>
      <c r="R478" s="259"/>
      <c r="S478" s="259"/>
      <c r="T478" s="260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61" t="s">
        <v>136</v>
      </c>
      <c r="AU478" s="261" t="s">
        <v>83</v>
      </c>
      <c r="AV478" s="13" t="s">
        <v>81</v>
      </c>
      <c r="AW478" s="13" t="s">
        <v>30</v>
      </c>
      <c r="AX478" s="13" t="s">
        <v>73</v>
      </c>
      <c r="AY478" s="261" t="s">
        <v>128</v>
      </c>
    </row>
    <row r="479" s="13" customFormat="1">
      <c r="A479" s="13"/>
      <c r="B479" s="251"/>
      <c r="C479" s="252"/>
      <c r="D479" s="253" t="s">
        <v>136</v>
      </c>
      <c r="E479" s="254" t="s">
        <v>1</v>
      </c>
      <c r="F479" s="255" t="s">
        <v>1064</v>
      </c>
      <c r="G479" s="252"/>
      <c r="H479" s="254" t="s">
        <v>1</v>
      </c>
      <c r="I479" s="256"/>
      <c r="J479" s="252"/>
      <c r="K479" s="252"/>
      <c r="L479" s="257"/>
      <c r="M479" s="258"/>
      <c r="N479" s="259"/>
      <c r="O479" s="259"/>
      <c r="P479" s="259"/>
      <c r="Q479" s="259"/>
      <c r="R479" s="259"/>
      <c r="S479" s="259"/>
      <c r="T479" s="260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1" t="s">
        <v>136</v>
      </c>
      <c r="AU479" s="261" t="s">
        <v>83</v>
      </c>
      <c r="AV479" s="13" t="s">
        <v>81</v>
      </c>
      <c r="AW479" s="13" t="s">
        <v>30</v>
      </c>
      <c r="AX479" s="13" t="s">
        <v>73</v>
      </c>
      <c r="AY479" s="261" t="s">
        <v>128</v>
      </c>
    </row>
    <row r="480" s="13" customFormat="1">
      <c r="A480" s="13"/>
      <c r="B480" s="251"/>
      <c r="C480" s="252"/>
      <c r="D480" s="253" t="s">
        <v>136</v>
      </c>
      <c r="E480" s="254" t="s">
        <v>1</v>
      </c>
      <c r="F480" s="255" t="s">
        <v>1065</v>
      </c>
      <c r="G480" s="252"/>
      <c r="H480" s="254" t="s">
        <v>1</v>
      </c>
      <c r="I480" s="256"/>
      <c r="J480" s="252"/>
      <c r="K480" s="252"/>
      <c r="L480" s="257"/>
      <c r="M480" s="258"/>
      <c r="N480" s="259"/>
      <c r="O480" s="259"/>
      <c r="P480" s="259"/>
      <c r="Q480" s="259"/>
      <c r="R480" s="259"/>
      <c r="S480" s="259"/>
      <c r="T480" s="260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1" t="s">
        <v>136</v>
      </c>
      <c r="AU480" s="261" t="s">
        <v>83</v>
      </c>
      <c r="AV480" s="13" t="s">
        <v>81</v>
      </c>
      <c r="AW480" s="13" t="s">
        <v>30</v>
      </c>
      <c r="AX480" s="13" t="s">
        <v>73</v>
      </c>
      <c r="AY480" s="261" t="s">
        <v>128</v>
      </c>
    </row>
    <row r="481" s="13" customFormat="1">
      <c r="A481" s="13"/>
      <c r="B481" s="251"/>
      <c r="C481" s="252"/>
      <c r="D481" s="253" t="s">
        <v>136</v>
      </c>
      <c r="E481" s="254" t="s">
        <v>1</v>
      </c>
      <c r="F481" s="255" t="s">
        <v>414</v>
      </c>
      <c r="G481" s="252"/>
      <c r="H481" s="254" t="s">
        <v>1</v>
      </c>
      <c r="I481" s="256"/>
      <c r="J481" s="252"/>
      <c r="K481" s="252"/>
      <c r="L481" s="257"/>
      <c r="M481" s="258"/>
      <c r="N481" s="259"/>
      <c r="O481" s="259"/>
      <c r="P481" s="259"/>
      <c r="Q481" s="259"/>
      <c r="R481" s="259"/>
      <c r="S481" s="259"/>
      <c r="T481" s="260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61" t="s">
        <v>136</v>
      </c>
      <c r="AU481" s="261" t="s">
        <v>83</v>
      </c>
      <c r="AV481" s="13" t="s">
        <v>81</v>
      </c>
      <c r="AW481" s="13" t="s">
        <v>30</v>
      </c>
      <c r="AX481" s="13" t="s">
        <v>73</v>
      </c>
      <c r="AY481" s="261" t="s">
        <v>128</v>
      </c>
    </row>
    <row r="482" s="13" customFormat="1">
      <c r="A482" s="13"/>
      <c r="B482" s="251"/>
      <c r="C482" s="252"/>
      <c r="D482" s="253" t="s">
        <v>136</v>
      </c>
      <c r="E482" s="254" t="s">
        <v>1</v>
      </c>
      <c r="F482" s="255" t="s">
        <v>1041</v>
      </c>
      <c r="G482" s="252"/>
      <c r="H482" s="254" t="s">
        <v>1</v>
      </c>
      <c r="I482" s="256"/>
      <c r="J482" s="252"/>
      <c r="K482" s="252"/>
      <c r="L482" s="257"/>
      <c r="M482" s="258"/>
      <c r="N482" s="259"/>
      <c r="O482" s="259"/>
      <c r="P482" s="259"/>
      <c r="Q482" s="259"/>
      <c r="R482" s="259"/>
      <c r="S482" s="259"/>
      <c r="T482" s="260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61" t="s">
        <v>136</v>
      </c>
      <c r="AU482" s="261" t="s">
        <v>83</v>
      </c>
      <c r="AV482" s="13" t="s">
        <v>81</v>
      </c>
      <c r="AW482" s="13" t="s">
        <v>30</v>
      </c>
      <c r="AX482" s="13" t="s">
        <v>73</v>
      </c>
      <c r="AY482" s="261" t="s">
        <v>128</v>
      </c>
    </row>
    <row r="483" s="13" customFormat="1">
      <c r="A483" s="13"/>
      <c r="B483" s="251"/>
      <c r="C483" s="252"/>
      <c r="D483" s="253" t="s">
        <v>136</v>
      </c>
      <c r="E483" s="254" t="s">
        <v>1</v>
      </c>
      <c r="F483" s="255" t="s">
        <v>471</v>
      </c>
      <c r="G483" s="252"/>
      <c r="H483" s="254" t="s">
        <v>1</v>
      </c>
      <c r="I483" s="256"/>
      <c r="J483" s="252"/>
      <c r="K483" s="252"/>
      <c r="L483" s="257"/>
      <c r="M483" s="258"/>
      <c r="N483" s="259"/>
      <c r="O483" s="259"/>
      <c r="P483" s="259"/>
      <c r="Q483" s="259"/>
      <c r="R483" s="259"/>
      <c r="S483" s="259"/>
      <c r="T483" s="26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61" t="s">
        <v>136</v>
      </c>
      <c r="AU483" s="261" t="s">
        <v>83</v>
      </c>
      <c r="AV483" s="13" t="s">
        <v>81</v>
      </c>
      <c r="AW483" s="13" t="s">
        <v>30</v>
      </c>
      <c r="AX483" s="13" t="s">
        <v>73</v>
      </c>
      <c r="AY483" s="261" t="s">
        <v>128</v>
      </c>
    </row>
    <row r="484" s="14" customFormat="1">
      <c r="A484" s="14"/>
      <c r="B484" s="262"/>
      <c r="C484" s="263"/>
      <c r="D484" s="253" t="s">
        <v>136</v>
      </c>
      <c r="E484" s="264" t="s">
        <v>1</v>
      </c>
      <c r="F484" s="265" t="s">
        <v>157</v>
      </c>
      <c r="G484" s="263"/>
      <c r="H484" s="266">
        <v>5</v>
      </c>
      <c r="I484" s="267"/>
      <c r="J484" s="263"/>
      <c r="K484" s="263"/>
      <c r="L484" s="268"/>
      <c r="M484" s="269"/>
      <c r="N484" s="270"/>
      <c r="O484" s="270"/>
      <c r="P484" s="270"/>
      <c r="Q484" s="270"/>
      <c r="R484" s="270"/>
      <c r="S484" s="270"/>
      <c r="T484" s="271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72" t="s">
        <v>136</v>
      </c>
      <c r="AU484" s="272" t="s">
        <v>83</v>
      </c>
      <c r="AV484" s="14" t="s">
        <v>83</v>
      </c>
      <c r="AW484" s="14" t="s">
        <v>30</v>
      </c>
      <c r="AX484" s="14" t="s">
        <v>73</v>
      </c>
      <c r="AY484" s="272" t="s">
        <v>128</v>
      </c>
    </row>
    <row r="485" s="13" customFormat="1">
      <c r="A485" s="13"/>
      <c r="B485" s="251"/>
      <c r="C485" s="252"/>
      <c r="D485" s="253" t="s">
        <v>136</v>
      </c>
      <c r="E485" s="254" t="s">
        <v>1</v>
      </c>
      <c r="F485" s="255" t="s">
        <v>480</v>
      </c>
      <c r="G485" s="252"/>
      <c r="H485" s="254" t="s">
        <v>1</v>
      </c>
      <c r="I485" s="256"/>
      <c r="J485" s="252"/>
      <c r="K485" s="252"/>
      <c r="L485" s="257"/>
      <c r="M485" s="258"/>
      <c r="N485" s="259"/>
      <c r="O485" s="259"/>
      <c r="P485" s="259"/>
      <c r="Q485" s="259"/>
      <c r="R485" s="259"/>
      <c r="S485" s="259"/>
      <c r="T485" s="26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61" t="s">
        <v>136</v>
      </c>
      <c r="AU485" s="261" t="s">
        <v>83</v>
      </c>
      <c r="AV485" s="13" t="s">
        <v>81</v>
      </c>
      <c r="AW485" s="13" t="s">
        <v>30</v>
      </c>
      <c r="AX485" s="13" t="s">
        <v>73</v>
      </c>
      <c r="AY485" s="261" t="s">
        <v>128</v>
      </c>
    </row>
    <row r="486" s="14" customFormat="1">
      <c r="A486" s="14"/>
      <c r="B486" s="262"/>
      <c r="C486" s="263"/>
      <c r="D486" s="253" t="s">
        <v>136</v>
      </c>
      <c r="E486" s="264" t="s">
        <v>1</v>
      </c>
      <c r="F486" s="265" t="s">
        <v>1059</v>
      </c>
      <c r="G486" s="263"/>
      <c r="H486" s="266">
        <v>4</v>
      </c>
      <c r="I486" s="267"/>
      <c r="J486" s="263"/>
      <c r="K486" s="263"/>
      <c r="L486" s="268"/>
      <c r="M486" s="269"/>
      <c r="N486" s="270"/>
      <c r="O486" s="270"/>
      <c r="P486" s="270"/>
      <c r="Q486" s="270"/>
      <c r="R486" s="270"/>
      <c r="S486" s="270"/>
      <c r="T486" s="27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72" t="s">
        <v>136</v>
      </c>
      <c r="AU486" s="272" t="s">
        <v>83</v>
      </c>
      <c r="AV486" s="14" t="s">
        <v>83</v>
      </c>
      <c r="AW486" s="14" t="s">
        <v>30</v>
      </c>
      <c r="AX486" s="14" t="s">
        <v>73</v>
      </c>
      <c r="AY486" s="272" t="s">
        <v>128</v>
      </c>
    </row>
    <row r="487" s="13" customFormat="1">
      <c r="A487" s="13"/>
      <c r="B487" s="251"/>
      <c r="C487" s="252"/>
      <c r="D487" s="253" t="s">
        <v>136</v>
      </c>
      <c r="E487" s="254" t="s">
        <v>1</v>
      </c>
      <c r="F487" s="255" t="s">
        <v>445</v>
      </c>
      <c r="G487" s="252"/>
      <c r="H487" s="254" t="s">
        <v>1</v>
      </c>
      <c r="I487" s="256"/>
      <c r="J487" s="252"/>
      <c r="K487" s="252"/>
      <c r="L487" s="257"/>
      <c r="M487" s="258"/>
      <c r="N487" s="259"/>
      <c r="O487" s="259"/>
      <c r="P487" s="259"/>
      <c r="Q487" s="259"/>
      <c r="R487" s="259"/>
      <c r="S487" s="259"/>
      <c r="T487" s="26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1" t="s">
        <v>136</v>
      </c>
      <c r="AU487" s="261" t="s">
        <v>83</v>
      </c>
      <c r="AV487" s="13" t="s">
        <v>81</v>
      </c>
      <c r="AW487" s="13" t="s">
        <v>30</v>
      </c>
      <c r="AX487" s="13" t="s">
        <v>73</v>
      </c>
      <c r="AY487" s="261" t="s">
        <v>128</v>
      </c>
    </row>
    <row r="488" s="14" customFormat="1">
      <c r="A488" s="14"/>
      <c r="B488" s="262"/>
      <c r="C488" s="263"/>
      <c r="D488" s="253" t="s">
        <v>136</v>
      </c>
      <c r="E488" s="264" t="s">
        <v>1</v>
      </c>
      <c r="F488" s="265" t="s">
        <v>1044</v>
      </c>
      <c r="G488" s="263"/>
      <c r="H488" s="266">
        <v>2</v>
      </c>
      <c r="I488" s="267"/>
      <c r="J488" s="263"/>
      <c r="K488" s="263"/>
      <c r="L488" s="268"/>
      <c r="M488" s="269"/>
      <c r="N488" s="270"/>
      <c r="O488" s="270"/>
      <c r="P488" s="270"/>
      <c r="Q488" s="270"/>
      <c r="R488" s="270"/>
      <c r="S488" s="270"/>
      <c r="T488" s="271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72" t="s">
        <v>136</v>
      </c>
      <c r="AU488" s="272" t="s">
        <v>83</v>
      </c>
      <c r="AV488" s="14" t="s">
        <v>83</v>
      </c>
      <c r="AW488" s="14" t="s">
        <v>30</v>
      </c>
      <c r="AX488" s="14" t="s">
        <v>73</v>
      </c>
      <c r="AY488" s="272" t="s">
        <v>128</v>
      </c>
    </row>
    <row r="489" s="15" customFormat="1">
      <c r="A489" s="15"/>
      <c r="B489" s="273"/>
      <c r="C489" s="274"/>
      <c r="D489" s="253" t="s">
        <v>136</v>
      </c>
      <c r="E489" s="275" t="s">
        <v>1</v>
      </c>
      <c r="F489" s="276" t="s">
        <v>176</v>
      </c>
      <c r="G489" s="274"/>
      <c r="H489" s="277">
        <v>11</v>
      </c>
      <c r="I489" s="278"/>
      <c r="J489" s="274"/>
      <c r="K489" s="274"/>
      <c r="L489" s="279"/>
      <c r="M489" s="280"/>
      <c r="N489" s="281"/>
      <c r="O489" s="281"/>
      <c r="P489" s="281"/>
      <c r="Q489" s="281"/>
      <c r="R489" s="281"/>
      <c r="S489" s="281"/>
      <c r="T489" s="282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83" t="s">
        <v>136</v>
      </c>
      <c r="AU489" s="283" t="s">
        <v>83</v>
      </c>
      <c r="AV489" s="15" t="s">
        <v>134</v>
      </c>
      <c r="AW489" s="15" t="s">
        <v>30</v>
      </c>
      <c r="AX489" s="15" t="s">
        <v>81</v>
      </c>
      <c r="AY489" s="283" t="s">
        <v>128</v>
      </c>
    </row>
    <row r="490" s="2" customFormat="1" ht="21.75" customHeight="1">
      <c r="A490" s="39"/>
      <c r="B490" s="40"/>
      <c r="C490" s="237" t="s">
        <v>377</v>
      </c>
      <c r="D490" s="237" t="s">
        <v>130</v>
      </c>
      <c r="E490" s="238" t="s">
        <v>1066</v>
      </c>
      <c r="F490" s="239" t="s">
        <v>1067</v>
      </c>
      <c r="G490" s="240" t="s">
        <v>408</v>
      </c>
      <c r="H490" s="241">
        <v>10</v>
      </c>
      <c r="I490" s="242"/>
      <c r="J490" s="243">
        <f>ROUND(I490*H490,2)</f>
        <v>0</v>
      </c>
      <c r="K490" s="244"/>
      <c r="L490" s="45"/>
      <c r="M490" s="245" t="s">
        <v>1</v>
      </c>
      <c r="N490" s="246" t="s">
        <v>38</v>
      </c>
      <c r="O490" s="92"/>
      <c r="P490" s="247">
        <f>O490*H490</f>
        <v>0</v>
      </c>
      <c r="Q490" s="247">
        <v>0</v>
      </c>
      <c r="R490" s="247">
        <f>Q490*H490</f>
        <v>0</v>
      </c>
      <c r="S490" s="247">
        <v>0</v>
      </c>
      <c r="T490" s="248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49" t="s">
        <v>134</v>
      </c>
      <c r="AT490" s="249" t="s">
        <v>130</v>
      </c>
      <c r="AU490" s="249" t="s">
        <v>83</v>
      </c>
      <c r="AY490" s="18" t="s">
        <v>128</v>
      </c>
      <c r="BE490" s="250">
        <f>IF(N490="základní",J490,0)</f>
        <v>0</v>
      </c>
      <c r="BF490" s="250">
        <f>IF(N490="snížená",J490,0)</f>
        <v>0</v>
      </c>
      <c r="BG490" s="250">
        <f>IF(N490="zákl. přenesená",J490,0)</f>
        <v>0</v>
      </c>
      <c r="BH490" s="250">
        <f>IF(N490="sníž. přenesená",J490,0)</f>
        <v>0</v>
      </c>
      <c r="BI490" s="250">
        <f>IF(N490="nulová",J490,0)</f>
        <v>0</v>
      </c>
      <c r="BJ490" s="18" t="s">
        <v>81</v>
      </c>
      <c r="BK490" s="250">
        <f>ROUND(I490*H490,2)</f>
        <v>0</v>
      </c>
      <c r="BL490" s="18" t="s">
        <v>134</v>
      </c>
      <c r="BM490" s="249" t="s">
        <v>1068</v>
      </c>
    </row>
    <row r="491" s="13" customFormat="1">
      <c r="A491" s="13"/>
      <c r="B491" s="251"/>
      <c r="C491" s="252"/>
      <c r="D491" s="253" t="s">
        <v>136</v>
      </c>
      <c r="E491" s="254" t="s">
        <v>1</v>
      </c>
      <c r="F491" s="255" t="s">
        <v>414</v>
      </c>
      <c r="G491" s="252"/>
      <c r="H491" s="254" t="s">
        <v>1</v>
      </c>
      <c r="I491" s="256"/>
      <c r="J491" s="252"/>
      <c r="K491" s="252"/>
      <c r="L491" s="257"/>
      <c r="M491" s="258"/>
      <c r="N491" s="259"/>
      <c r="O491" s="259"/>
      <c r="P491" s="259"/>
      <c r="Q491" s="259"/>
      <c r="R491" s="259"/>
      <c r="S491" s="259"/>
      <c r="T491" s="26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61" t="s">
        <v>136</v>
      </c>
      <c r="AU491" s="261" t="s">
        <v>83</v>
      </c>
      <c r="AV491" s="13" t="s">
        <v>81</v>
      </c>
      <c r="AW491" s="13" t="s">
        <v>30</v>
      </c>
      <c r="AX491" s="13" t="s">
        <v>73</v>
      </c>
      <c r="AY491" s="261" t="s">
        <v>128</v>
      </c>
    </row>
    <row r="492" s="13" customFormat="1">
      <c r="A492" s="13"/>
      <c r="B492" s="251"/>
      <c r="C492" s="252"/>
      <c r="D492" s="253" t="s">
        <v>136</v>
      </c>
      <c r="E492" s="254" t="s">
        <v>1</v>
      </c>
      <c r="F492" s="255" t="s">
        <v>1041</v>
      </c>
      <c r="G492" s="252"/>
      <c r="H492" s="254" t="s">
        <v>1</v>
      </c>
      <c r="I492" s="256"/>
      <c r="J492" s="252"/>
      <c r="K492" s="252"/>
      <c r="L492" s="257"/>
      <c r="M492" s="258"/>
      <c r="N492" s="259"/>
      <c r="O492" s="259"/>
      <c r="P492" s="259"/>
      <c r="Q492" s="259"/>
      <c r="R492" s="259"/>
      <c r="S492" s="259"/>
      <c r="T492" s="26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61" t="s">
        <v>136</v>
      </c>
      <c r="AU492" s="261" t="s">
        <v>83</v>
      </c>
      <c r="AV492" s="13" t="s">
        <v>81</v>
      </c>
      <c r="AW492" s="13" t="s">
        <v>30</v>
      </c>
      <c r="AX492" s="13" t="s">
        <v>73</v>
      </c>
      <c r="AY492" s="261" t="s">
        <v>128</v>
      </c>
    </row>
    <row r="493" s="13" customFormat="1">
      <c r="A493" s="13"/>
      <c r="B493" s="251"/>
      <c r="C493" s="252"/>
      <c r="D493" s="253" t="s">
        <v>136</v>
      </c>
      <c r="E493" s="254" t="s">
        <v>1</v>
      </c>
      <c r="F493" s="255" t="s">
        <v>480</v>
      </c>
      <c r="G493" s="252"/>
      <c r="H493" s="254" t="s">
        <v>1</v>
      </c>
      <c r="I493" s="256"/>
      <c r="J493" s="252"/>
      <c r="K493" s="252"/>
      <c r="L493" s="257"/>
      <c r="M493" s="258"/>
      <c r="N493" s="259"/>
      <c r="O493" s="259"/>
      <c r="P493" s="259"/>
      <c r="Q493" s="259"/>
      <c r="R493" s="259"/>
      <c r="S493" s="259"/>
      <c r="T493" s="26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61" t="s">
        <v>136</v>
      </c>
      <c r="AU493" s="261" t="s">
        <v>83</v>
      </c>
      <c r="AV493" s="13" t="s">
        <v>81</v>
      </c>
      <c r="AW493" s="13" t="s">
        <v>30</v>
      </c>
      <c r="AX493" s="13" t="s">
        <v>73</v>
      </c>
      <c r="AY493" s="261" t="s">
        <v>128</v>
      </c>
    </row>
    <row r="494" s="14" customFormat="1">
      <c r="A494" s="14"/>
      <c r="B494" s="262"/>
      <c r="C494" s="263"/>
      <c r="D494" s="253" t="s">
        <v>136</v>
      </c>
      <c r="E494" s="264" t="s">
        <v>1</v>
      </c>
      <c r="F494" s="265" t="s">
        <v>134</v>
      </c>
      <c r="G494" s="263"/>
      <c r="H494" s="266">
        <v>4</v>
      </c>
      <c r="I494" s="267"/>
      <c r="J494" s="263"/>
      <c r="K494" s="263"/>
      <c r="L494" s="268"/>
      <c r="M494" s="269"/>
      <c r="N494" s="270"/>
      <c r="O494" s="270"/>
      <c r="P494" s="270"/>
      <c r="Q494" s="270"/>
      <c r="R494" s="270"/>
      <c r="S494" s="270"/>
      <c r="T494" s="271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72" t="s">
        <v>136</v>
      </c>
      <c r="AU494" s="272" t="s">
        <v>83</v>
      </c>
      <c r="AV494" s="14" t="s">
        <v>83</v>
      </c>
      <c r="AW494" s="14" t="s">
        <v>30</v>
      </c>
      <c r="AX494" s="14" t="s">
        <v>73</v>
      </c>
      <c r="AY494" s="272" t="s">
        <v>128</v>
      </c>
    </row>
    <row r="495" s="13" customFormat="1">
      <c r="A495" s="13"/>
      <c r="B495" s="251"/>
      <c r="C495" s="252"/>
      <c r="D495" s="253" t="s">
        <v>136</v>
      </c>
      <c r="E495" s="254" t="s">
        <v>1</v>
      </c>
      <c r="F495" s="255" t="s">
        <v>445</v>
      </c>
      <c r="G495" s="252"/>
      <c r="H495" s="254" t="s">
        <v>1</v>
      </c>
      <c r="I495" s="256"/>
      <c r="J495" s="252"/>
      <c r="K495" s="252"/>
      <c r="L495" s="257"/>
      <c r="M495" s="258"/>
      <c r="N495" s="259"/>
      <c r="O495" s="259"/>
      <c r="P495" s="259"/>
      <c r="Q495" s="259"/>
      <c r="R495" s="259"/>
      <c r="S495" s="259"/>
      <c r="T495" s="26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61" t="s">
        <v>136</v>
      </c>
      <c r="AU495" s="261" t="s">
        <v>83</v>
      </c>
      <c r="AV495" s="13" t="s">
        <v>81</v>
      </c>
      <c r="AW495" s="13" t="s">
        <v>30</v>
      </c>
      <c r="AX495" s="13" t="s">
        <v>73</v>
      </c>
      <c r="AY495" s="261" t="s">
        <v>128</v>
      </c>
    </row>
    <row r="496" s="14" customFormat="1">
      <c r="A496" s="14"/>
      <c r="B496" s="262"/>
      <c r="C496" s="263"/>
      <c r="D496" s="253" t="s">
        <v>136</v>
      </c>
      <c r="E496" s="264" t="s">
        <v>1</v>
      </c>
      <c r="F496" s="265" t="s">
        <v>83</v>
      </c>
      <c r="G496" s="263"/>
      <c r="H496" s="266">
        <v>2</v>
      </c>
      <c r="I496" s="267"/>
      <c r="J496" s="263"/>
      <c r="K496" s="263"/>
      <c r="L496" s="268"/>
      <c r="M496" s="269"/>
      <c r="N496" s="270"/>
      <c r="O496" s="270"/>
      <c r="P496" s="270"/>
      <c r="Q496" s="270"/>
      <c r="R496" s="270"/>
      <c r="S496" s="270"/>
      <c r="T496" s="271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72" t="s">
        <v>136</v>
      </c>
      <c r="AU496" s="272" t="s">
        <v>83</v>
      </c>
      <c r="AV496" s="14" t="s">
        <v>83</v>
      </c>
      <c r="AW496" s="14" t="s">
        <v>30</v>
      </c>
      <c r="AX496" s="14" t="s">
        <v>73</v>
      </c>
      <c r="AY496" s="272" t="s">
        <v>128</v>
      </c>
    </row>
    <row r="497" s="13" customFormat="1">
      <c r="A497" s="13"/>
      <c r="B497" s="251"/>
      <c r="C497" s="252"/>
      <c r="D497" s="253" t="s">
        <v>136</v>
      </c>
      <c r="E497" s="254" t="s">
        <v>1</v>
      </c>
      <c r="F497" s="255" t="s">
        <v>446</v>
      </c>
      <c r="G497" s="252"/>
      <c r="H497" s="254" t="s">
        <v>1</v>
      </c>
      <c r="I497" s="256"/>
      <c r="J497" s="252"/>
      <c r="K497" s="252"/>
      <c r="L497" s="257"/>
      <c r="M497" s="258"/>
      <c r="N497" s="259"/>
      <c r="O497" s="259"/>
      <c r="P497" s="259"/>
      <c r="Q497" s="259"/>
      <c r="R497" s="259"/>
      <c r="S497" s="259"/>
      <c r="T497" s="26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61" t="s">
        <v>136</v>
      </c>
      <c r="AU497" s="261" t="s">
        <v>83</v>
      </c>
      <c r="AV497" s="13" t="s">
        <v>81</v>
      </c>
      <c r="AW497" s="13" t="s">
        <v>30</v>
      </c>
      <c r="AX497" s="13" t="s">
        <v>73</v>
      </c>
      <c r="AY497" s="261" t="s">
        <v>128</v>
      </c>
    </row>
    <row r="498" s="14" customFormat="1">
      <c r="A498" s="14"/>
      <c r="B498" s="262"/>
      <c r="C498" s="263"/>
      <c r="D498" s="253" t="s">
        <v>136</v>
      </c>
      <c r="E498" s="264" t="s">
        <v>1</v>
      </c>
      <c r="F498" s="265" t="s">
        <v>81</v>
      </c>
      <c r="G498" s="263"/>
      <c r="H498" s="266">
        <v>1</v>
      </c>
      <c r="I498" s="267"/>
      <c r="J498" s="263"/>
      <c r="K498" s="263"/>
      <c r="L498" s="268"/>
      <c r="M498" s="269"/>
      <c r="N498" s="270"/>
      <c r="O498" s="270"/>
      <c r="P498" s="270"/>
      <c r="Q498" s="270"/>
      <c r="R498" s="270"/>
      <c r="S498" s="270"/>
      <c r="T498" s="271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72" t="s">
        <v>136</v>
      </c>
      <c r="AU498" s="272" t="s">
        <v>83</v>
      </c>
      <c r="AV498" s="14" t="s">
        <v>83</v>
      </c>
      <c r="AW498" s="14" t="s">
        <v>30</v>
      </c>
      <c r="AX498" s="14" t="s">
        <v>73</v>
      </c>
      <c r="AY498" s="272" t="s">
        <v>128</v>
      </c>
    </row>
    <row r="499" s="16" customFormat="1">
      <c r="A499" s="16"/>
      <c r="B499" s="284"/>
      <c r="C499" s="285"/>
      <c r="D499" s="253" t="s">
        <v>136</v>
      </c>
      <c r="E499" s="286" t="s">
        <v>1</v>
      </c>
      <c r="F499" s="287" t="s">
        <v>215</v>
      </c>
      <c r="G499" s="285"/>
      <c r="H499" s="288">
        <v>7</v>
      </c>
      <c r="I499" s="289"/>
      <c r="J499" s="285"/>
      <c r="K499" s="285"/>
      <c r="L499" s="290"/>
      <c r="M499" s="291"/>
      <c r="N499" s="292"/>
      <c r="O499" s="292"/>
      <c r="P499" s="292"/>
      <c r="Q499" s="292"/>
      <c r="R499" s="292"/>
      <c r="S499" s="292"/>
      <c r="T499" s="293"/>
      <c r="U499" s="16"/>
      <c r="V499" s="16"/>
      <c r="W499" s="16"/>
      <c r="X499" s="16"/>
      <c r="Y499" s="16"/>
      <c r="Z499" s="16"/>
      <c r="AA499" s="16"/>
      <c r="AB499" s="16"/>
      <c r="AC499" s="16"/>
      <c r="AD499" s="16"/>
      <c r="AE499" s="16"/>
      <c r="AT499" s="294" t="s">
        <v>136</v>
      </c>
      <c r="AU499" s="294" t="s">
        <v>83</v>
      </c>
      <c r="AV499" s="16" t="s">
        <v>143</v>
      </c>
      <c r="AW499" s="16" t="s">
        <v>30</v>
      </c>
      <c r="AX499" s="16" t="s">
        <v>73</v>
      </c>
      <c r="AY499" s="294" t="s">
        <v>128</v>
      </c>
    </row>
    <row r="500" s="13" customFormat="1">
      <c r="A500" s="13"/>
      <c r="B500" s="251"/>
      <c r="C500" s="252"/>
      <c r="D500" s="253" t="s">
        <v>136</v>
      </c>
      <c r="E500" s="254" t="s">
        <v>1</v>
      </c>
      <c r="F500" s="255" t="s">
        <v>414</v>
      </c>
      <c r="G500" s="252"/>
      <c r="H500" s="254" t="s">
        <v>1</v>
      </c>
      <c r="I500" s="256"/>
      <c r="J500" s="252"/>
      <c r="K500" s="252"/>
      <c r="L500" s="257"/>
      <c r="M500" s="258"/>
      <c r="N500" s="259"/>
      <c r="O500" s="259"/>
      <c r="P500" s="259"/>
      <c r="Q500" s="259"/>
      <c r="R500" s="259"/>
      <c r="S500" s="259"/>
      <c r="T500" s="26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61" t="s">
        <v>136</v>
      </c>
      <c r="AU500" s="261" t="s">
        <v>83</v>
      </c>
      <c r="AV500" s="13" t="s">
        <v>81</v>
      </c>
      <c r="AW500" s="13" t="s">
        <v>30</v>
      </c>
      <c r="AX500" s="13" t="s">
        <v>73</v>
      </c>
      <c r="AY500" s="261" t="s">
        <v>128</v>
      </c>
    </row>
    <row r="501" s="13" customFormat="1">
      <c r="A501" s="13"/>
      <c r="B501" s="251"/>
      <c r="C501" s="252"/>
      <c r="D501" s="253" t="s">
        <v>136</v>
      </c>
      <c r="E501" s="254" t="s">
        <v>1</v>
      </c>
      <c r="F501" s="255" t="s">
        <v>1043</v>
      </c>
      <c r="G501" s="252"/>
      <c r="H501" s="254" t="s">
        <v>1</v>
      </c>
      <c r="I501" s="256"/>
      <c r="J501" s="252"/>
      <c r="K501" s="252"/>
      <c r="L501" s="257"/>
      <c r="M501" s="258"/>
      <c r="N501" s="259"/>
      <c r="O501" s="259"/>
      <c r="P501" s="259"/>
      <c r="Q501" s="259"/>
      <c r="R501" s="259"/>
      <c r="S501" s="259"/>
      <c r="T501" s="26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61" t="s">
        <v>136</v>
      </c>
      <c r="AU501" s="261" t="s">
        <v>83</v>
      </c>
      <c r="AV501" s="13" t="s">
        <v>81</v>
      </c>
      <c r="AW501" s="13" t="s">
        <v>30</v>
      </c>
      <c r="AX501" s="13" t="s">
        <v>73</v>
      </c>
      <c r="AY501" s="261" t="s">
        <v>128</v>
      </c>
    </row>
    <row r="502" s="13" customFormat="1">
      <c r="A502" s="13"/>
      <c r="B502" s="251"/>
      <c r="C502" s="252"/>
      <c r="D502" s="253" t="s">
        <v>136</v>
      </c>
      <c r="E502" s="254" t="s">
        <v>1</v>
      </c>
      <c r="F502" s="255" t="s">
        <v>574</v>
      </c>
      <c r="G502" s="252"/>
      <c r="H502" s="254" t="s">
        <v>1</v>
      </c>
      <c r="I502" s="256"/>
      <c r="J502" s="252"/>
      <c r="K502" s="252"/>
      <c r="L502" s="257"/>
      <c r="M502" s="258"/>
      <c r="N502" s="259"/>
      <c r="O502" s="259"/>
      <c r="P502" s="259"/>
      <c r="Q502" s="259"/>
      <c r="R502" s="259"/>
      <c r="S502" s="259"/>
      <c r="T502" s="26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61" t="s">
        <v>136</v>
      </c>
      <c r="AU502" s="261" t="s">
        <v>83</v>
      </c>
      <c r="AV502" s="13" t="s">
        <v>81</v>
      </c>
      <c r="AW502" s="13" t="s">
        <v>30</v>
      </c>
      <c r="AX502" s="13" t="s">
        <v>73</v>
      </c>
      <c r="AY502" s="261" t="s">
        <v>128</v>
      </c>
    </row>
    <row r="503" s="14" customFormat="1">
      <c r="A503" s="14"/>
      <c r="B503" s="262"/>
      <c r="C503" s="263"/>
      <c r="D503" s="253" t="s">
        <v>136</v>
      </c>
      <c r="E503" s="264" t="s">
        <v>1</v>
      </c>
      <c r="F503" s="265" t="s">
        <v>81</v>
      </c>
      <c r="G503" s="263"/>
      <c r="H503" s="266">
        <v>1</v>
      </c>
      <c r="I503" s="267"/>
      <c r="J503" s="263"/>
      <c r="K503" s="263"/>
      <c r="L503" s="268"/>
      <c r="M503" s="269"/>
      <c r="N503" s="270"/>
      <c r="O503" s="270"/>
      <c r="P503" s="270"/>
      <c r="Q503" s="270"/>
      <c r="R503" s="270"/>
      <c r="S503" s="270"/>
      <c r="T503" s="27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72" t="s">
        <v>136</v>
      </c>
      <c r="AU503" s="272" t="s">
        <v>83</v>
      </c>
      <c r="AV503" s="14" t="s">
        <v>83</v>
      </c>
      <c r="AW503" s="14" t="s">
        <v>30</v>
      </c>
      <c r="AX503" s="14" t="s">
        <v>73</v>
      </c>
      <c r="AY503" s="272" t="s">
        <v>128</v>
      </c>
    </row>
    <row r="504" s="13" customFormat="1">
      <c r="A504" s="13"/>
      <c r="B504" s="251"/>
      <c r="C504" s="252"/>
      <c r="D504" s="253" t="s">
        <v>136</v>
      </c>
      <c r="E504" s="254" t="s">
        <v>1</v>
      </c>
      <c r="F504" s="255" t="s">
        <v>497</v>
      </c>
      <c r="G504" s="252"/>
      <c r="H504" s="254" t="s">
        <v>1</v>
      </c>
      <c r="I504" s="256"/>
      <c r="J504" s="252"/>
      <c r="K504" s="252"/>
      <c r="L504" s="257"/>
      <c r="M504" s="258"/>
      <c r="N504" s="259"/>
      <c r="O504" s="259"/>
      <c r="P504" s="259"/>
      <c r="Q504" s="259"/>
      <c r="R504" s="259"/>
      <c r="S504" s="259"/>
      <c r="T504" s="26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61" t="s">
        <v>136</v>
      </c>
      <c r="AU504" s="261" t="s">
        <v>83</v>
      </c>
      <c r="AV504" s="13" t="s">
        <v>81</v>
      </c>
      <c r="AW504" s="13" t="s">
        <v>30</v>
      </c>
      <c r="AX504" s="13" t="s">
        <v>73</v>
      </c>
      <c r="AY504" s="261" t="s">
        <v>128</v>
      </c>
    </row>
    <row r="505" s="14" customFormat="1">
      <c r="A505" s="14"/>
      <c r="B505" s="262"/>
      <c r="C505" s="263"/>
      <c r="D505" s="253" t="s">
        <v>136</v>
      </c>
      <c r="E505" s="264" t="s">
        <v>1</v>
      </c>
      <c r="F505" s="265" t="s">
        <v>83</v>
      </c>
      <c r="G505" s="263"/>
      <c r="H505" s="266">
        <v>2</v>
      </c>
      <c r="I505" s="267"/>
      <c r="J505" s="263"/>
      <c r="K505" s="263"/>
      <c r="L505" s="268"/>
      <c r="M505" s="269"/>
      <c r="N505" s="270"/>
      <c r="O505" s="270"/>
      <c r="P505" s="270"/>
      <c r="Q505" s="270"/>
      <c r="R505" s="270"/>
      <c r="S505" s="270"/>
      <c r="T505" s="27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72" t="s">
        <v>136</v>
      </c>
      <c r="AU505" s="272" t="s">
        <v>83</v>
      </c>
      <c r="AV505" s="14" t="s">
        <v>83</v>
      </c>
      <c r="AW505" s="14" t="s">
        <v>30</v>
      </c>
      <c r="AX505" s="14" t="s">
        <v>73</v>
      </c>
      <c r="AY505" s="272" t="s">
        <v>128</v>
      </c>
    </row>
    <row r="506" s="16" customFormat="1">
      <c r="A506" s="16"/>
      <c r="B506" s="284"/>
      <c r="C506" s="285"/>
      <c r="D506" s="253" t="s">
        <v>136</v>
      </c>
      <c r="E506" s="286" t="s">
        <v>1</v>
      </c>
      <c r="F506" s="287" t="s">
        <v>215</v>
      </c>
      <c r="G506" s="285"/>
      <c r="H506" s="288">
        <v>3</v>
      </c>
      <c r="I506" s="289"/>
      <c r="J506" s="285"/>
      <c r="K506" s="285"/>
      <c r="L506" s="290"/>
      <c r="M506" s="291"/>
      <c r="N506" s="292"/>
      <c r="O506" s="292"/>
      <c r="P506" s="292"/>
      <c r="Q506" s="292"/>
      <c r="R506" s="292"/>
      <c r="S506" s="292"/>
      <c r="T506" s="293"/>
      <c r="U506" s="16"/>
      <c r="V506" s="16"/>
      <c r="W506" s="16"/>
      <c r="X506" s="16"/>
      <c r="Y506" s="16"/>
      <c r="Z506" s="16"/>
      <c r="AA506" s="16"/>
      <c r="AB506" s="16"/>
      <c r="AC506" s="16"/>
      <c r="AD506" s="16"/>
      <c r="AE506" s="16"/>
      <c r="AT506" s="294" t="s">
        <v>136</v>
      </c>
      <c r="AU506" s="294" t="s">
        <v>83</v>
      </c>
      <c r="AV506" s="16" t="s">
        <v>143</v>
      </c>
      <c r="AW506" s="16" t="s">
        <v>30</v>
      </c>
      <c r="AX506" s="16" t="s">
        <v>73</v>
      </c>
      <c r="AY506" s="294" t="s">
        <v>128</v>
      </c>
    </row>
    <row r="507" s="15" customFormat="1">
      <c r="A507" s="15"/>
      <c r="B507" s="273"/>
      <c r="C507" s="274"/>
      <c r="D507" s="253" t="s">
        <v>136</v>
      </c>
      <c r="E507" s="275" t="s">
        <v>1</v>
      </c>
      <c r="F507" s="276" t="s">
        <v>176</v>
      </c>
      <c r="G507" s="274"/>
      <c r="H507" s="277">
        <v>10</v>
      </c>
      <c r="I507" s="278"/>
      <c r="J507" s="274"/>
      <c r="K507" s="274"/>
      <c r="L507" s="279"/>
      <c r="M507" s="280"/>
      <c r="N507" s="281"/>
      <c r="O507" s="281"/>
      <c r="P507" s="281"/>
      <c r="Q507" s="281"/>
      <c r="R507" s="281"/>
      <c r="S507" s="281"/>
      <c r="T507" s="282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83" t="s">
        <v>136</v>
      </c>
      <c r="AU507" s="283" t="s">
        <v>83</v>
      </c>
      <c r="AV507" s="15" t="s">
        <v>134</v>
      </c>
      <c r="AW507" s="15" t="s">
        <v>30</v>
      </c>
      <c r="AX507" s="15" t="s">
        <v>81</v>
      </c>
      <c r="AY507" s="283" t="s">
        <v>128</v>
      </c>
    </row>
    <row r="508" s="2" customFormat="1" ht="16.5" customHeight="1">
      <c r="A508" s="39"/>
      <c r="B508" s="40"/>
      <c r="C508" s="295" t="s">
        <v>383</v>
      </c>
      <c r="D508" s="295" t="s">
        <v>219</v>
      </c>
      <c r="E508" s="296" t="s">
        <v>1069</v>
      </c>
      <c r="F508" s="297" t="s">
        <v>1070</v>
      </c>
      <c r="G508" s="298" t="s">
        <v>408</v>
      </c>
      <c r="H508" s="299">
        <v>4</v>
      </c>
      <c r="I508" s="300"/>
      <c r="J508" s="301">
        <f>ROUND(I508*H508,2)</f>
        <v>0</v>
      </c>
      <c r="K508" s="302"/>
      <c r="L508" s="303"/>
      <c r="M508" s="304" t="s">
        <v>1</v>
      </c>
      <c r="N508" s="305" t="s">
        <v>38</v>
      </c>
      <c r="O508" s="92"/>
      <c r="P508" s="247">
        <f>O508*H508</f>
        <v>0</v>
      </c>
      <c r="Q508" s="247">
        <v>0.0138</v>
      </c>
      <c r="R508" s="247">
        <f>Q508*H508</f>
        <v>0.055199999999999999</v>
      </c>
      <c r="S508" s="247">
        <v>0</v>
      </c>
      <c r="T508" s="248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49" t="s">
        <v>184</v>
      </c>
      <c r="AT508" s="249" t="s">
        <v>219</v>
      </c>
      <c r="AU508" s="249" t="s">
        <v>83</v>
      </c>
      <c r="AY508" s="18" t="s">
        <v>128</v>
      </c>
      <c r="BE508" s="250">
        <f>IF(N508="základní",J508,0)</f>
        <v>0</v>
      </c>
      <c r="BF508" s="250">
        <f>IF(N508="snížená",J508,0)</f>
        <v>0</v>
      </c>
      <c r="BG508" s="250">
        <f>IF(N508="zákl. přenesená",J508,0)</f>
        <v>0</v>
      </c>
      <c r="BH508" s="250">
        <f>IF(N508="sníž. přenesená",J508,0)</f>
        <v>0</v>
      </c>
      <c r="BI508" s="250">
        <f>IF(N508="nulová",J508,0)</f>
        <v>0</v>
      </c>
      <c r="BJ508" s="18" t="s">
        <v>81</v>
      </c>
      <c r="BK508" s="250">
        <f>ROUND(I508*H508,2)</f>
        <v>0</v>
      </c>
      <c r="BL508" s="18" t="s">
        <v>134</v>
      </c>
      <c r="BM508" s="249" t="s">
        <v>1071</v>
      </c>
    </row>
    <row r="509" s="13" customFormat="1">
      <c r="A509" s="13"/>
      <c r="B509" s="251"/>
      <c r="C509" s="252"/>
      <c r="D509" s="253" t="s">
        <v>136</v>
      </c>
      <c r="E509" s="254" t="s">
        <v>1</v>
      </c>
      <c r="F509" s="255" t="s">
        <v>421</v>
      </c>
      <c r="G509" s="252"/>
      <c r="H509" s="254" t="s">
        <v>1</v>
      </c>
      <c r="I509" s="256"/>
      <c r="J509" s="252"/>
      <c r="K509" s="252"/>
      <c r="L509" s="257"/>
      <c r="M509" s="258"/>
      <c r="N509" s="259"/>
      <c r="O509" s="259"/>
      <c r="P509" s="259"/>
      <c r="Q509" s="259"/>
      <c r="R509" s="259"/>
      <c r="S509" s="259"/>
      <c r="T509" s="26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61" t="s">
        <v>136</v>
      </c>
      <c r="AU509" s="261" t="s">
        <v>83</v>
      </c>
      <c r="AV509" s="13" t="s">
        <v>81</v>
      </c>
      <c r="AW509" s="13" t="s">
        <v>30</v>
      </c>
      <c r="AX509" s="13" t="s">
        <v>73</v>
      </c>
      <c r="AY509" s="261" t="s">
        <v>128</v>
      </c>
    </row>
    <row r="510" s="13" customFormat="1">
      <c r="A510" s="13"/>
      <c r="B510" s="251"/>
      <c r="C510" s="252"/>
      <c r="D510" s="253" t="s">
        <v>136</v>
      </c>
      <c r="E510" s="254" t="s">
        <v>1</v>
      </c>
      <c r="F510" s="255" t="s">
        <v>422</v>
      </c>
      <c r="G510" s="252"/>
      <c r="H510" s="254" t="s">
        <v>1</v>
      </c>
      <c r="I510" s="256"/>
      <c r="J510" s="252"/>
      <c r="K510" s="252"/>
      <c r="L510" s="257"/>
      <c r="M510" s="258"/>
      <c r="N510" s="259"/>
      <c r="O510" s="259"/>
      <c r="P510" s="259"/>
      <c r="Q510" s="259"/>
      <c r="R510" s="259"/>
      <c r="S510" s="259"/>
      <c r="T510" s="260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61" t="s">
        <v>136</v>
      </c>
      <c r="AU510" s="261" t="s">
        <v>83</v>
      </c>
      <c r="AV510" s="13" t="s">
        <v>81</v>
      </c>
      <c r="AW510" s="13" t="s">
        <v>30</v>
      </c>
      <c r="AX510" s="13" t="s">
        <v>73</v>
      </c>
      <c r="AY510" s="261" t="s">
        <v>128</v>
      </c>
    </row>
    <row r="511" s="13" customFormat="1">
      <c r="A511" s="13"/>
      <c r="B511" s="251"/>
      <c r="C511" s="252"/>
      <c r="D511" s="253" t="s">
        <v>136</v>
      </c>
      <c r="E511" s="254" t="s">
        <v>1</v>
      </c>
      <c r="F511" s="255" t="s">
        <v>423</v>
      </c>
      <c r="G511" s="252"/>
      <c r="H511" s="254" t="s">
        <v>1</v>
      </c>
      <c r="I511" s="256"/>
      <c r="J511" s="252"/>
      <c r="K511" s="252"/>
      <c r="L511" s="257"/>
      <c r="M511" s="258"/>
      <c r="N511" s="259"/>
      <c r="O511" s="259"/>
      <c r="P511" s="259"/>
      <c r="Q511" s="259"/>
      <c r="R511" s="259"/>
      <c r="S511" s="259"/>
      <c r="T511" s="260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61" t="s">
        <v>136</v>
      </c>
      <c r="AU511" s="261" t="s">
        <v>83</v>
      </c>
      <c r="AV511" s="13" t="s">
        <v>81</v>
      </c>
      <c r="AW511" s="13" t="s">
        <v>30</v>
      </c>
      <c r="AX511" s="13" t="s">
        <v>73</v>
      </c>
      <c r="AY511" s="261" t="s">
        <v>128</v>
      </c>
    </row>
    <row r="512" s="13" customFormat="1">
      <c r="A512" s="13"/>
      <c r="B512" s="251"/>
      <c r="C512" s="252"/>
      <c r="D512" s="253" t="s">
        <v>136</v>
      </c>
      <c r="E512" s="254" t="s">
        <v>1</v>
      </c>
      <c r="F512" s="255" t="s">
        <v>414</v>
      </c>
      <c r="G512" s="252"/>
      <c r="H512" s="254" t="s">
        <v>1</v>
      </c>
      <c r="I512" s="256"/>
      <c r="J512" s="252"/>
      <c r="K512" s="252"/>
      <c r="L512" s="257"/>
      <c r="M512" s="258"/>
      <c r="N512" s="259"/>
      <c r="O512" s="259"/>
      <c r="P512" s="259"/>
      <c r="Q512" s="259"/>
      <c r="R512" s="259"/>
      <c r="S512" s="259"/>
      <c r="T512" s="26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61" t="s">
        <v>136</v>
      </c>
      <c r="AU512" s="261" t="s">
        <v>83</v>
      </c>
      <c r="AV512" s="13" t="s">
        <v>81</v>
      </c>
      <c r="AW512" s="13" t="s">
        <v>30</v>
      </c>
      <c r="AX512" s="13" t="s">
        <v>73</v>
      </c>
      <c r="AY512" s="261" t="s">
        <v>128</v>
      </c>
    </row>
    <row r="513" s="13" customFormat="1">
      <c r="A513" s="13"/>
      <c r="B513" s="251"/>
      <c r="C513" s="252"/>
      <c r="D513" s="253" t="s">
        <v>136</v>
      </c>
      <c r="E513" s="254" t="s">
        <v>1</v>
      </c>
      <c r="F513" s="255" t="s">
        <v>1041</v>
      </c>
      <c r="G513" s="252"/>
      <c r="H513" s="254" t="s">
        <v>1</v>
      </c>
      <c r="I513" s="256"/>
      <c r="J513" s="252"/>
      <c r="K513" s="252"/>
      <c r="L513" s="257"/>
      <c r="M513" s="258"/>
      <c r="N513" s="259"/>
      <c r="O513" s="259"/>
      <c r="P513" s="259"/>
      <c r="Q513" s="259"/>
      <c r="R513" s="259"/>
      <c r="S513" s="259"/>
      <c r="T513" s="260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61" t="s">
        <v>136</v>
      </c>
      <c r="AU513" s="261" t="s">
        <v>83</v>
      </c>
      <c r="AV513" s="13" t="s">
        <v>81</v>
      </c>
      <c r="AW513" s="13" t="s">
        <v>30</v>
      </c>
      <c r="AX513" s="13" t="s">
        <v>73</v>
      </c>
      <c r="AY513" s="261" t="s">
        <v>128</v>
      </c>
    </row>
    <row r="514" s="13" customFormat="1">
      <c r="A514" s="13"/>
      <c r="B514" s="251"/>
      <c r="C514" s="252"/>
      <c r="D514" s="253" t="s">
        <v>136</v>
      </c>
      <c r="E514" s="254" t="s">
        <v>1</v>
      </c>
      <c r="F514" s="255" t="s">
        <v>480</v>
      </c>
      <c r="G514" s="252"/>
      <c r="H514" s="254" t="s">
        <v>1</v>
      </c>
      <c r="I514" s="256"/>
      <c r="J514" s="252"/>
      <c r="K514" s="252"/>
      <c r="L514" s="257"/>
      <c r="M514" s="258"/>
      <c r="N514" s="259"/>
      <c r="O514" s="259"/>
      <c r="P514" s="259"/>
      <c r="Q514" s="259"/>
      <c r="R514" s="259"/>
      <c r="S514" s="259"/>
      <c r="T514" s="26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61" t="s">
        <v>136</v>
      </c>
      <c r="AU514" s="261" t="s">
        <v>83</v>
      </c>
      <c r="AV514" s="13" t="s">
        <v>81</v>
      </c>
      <c r="AW514" s="13" t="s">
        <v>30</v>
      </c>
      <c r="AX514" s="13" t="s">
        <v>73</v>
      </c>
      <c r="AY514" s="261" t="s">
        <v>128</v>
      </c>
    </row>
    <row r="515" s="14" customFormat="1">
      <c r="A515" s="14"/>
      <c r="B515" s="262"/>
      <c r="C515" s="263"/>
      <c r="D515" s="253" t="s">
        <v>136</v>
      </c>
      <c r="E515" s="264" t="s">
        <v>1</v>
      </c>
      <c r="F515" s="265" t="s">
        <v>134</v>
      </c>
      <c r="G515" s="263"/>
      <c r="H515" s="266">
        <v>4</v>
      </c>
      <c r="I515" s="267"/>
      <c r="J515" s="263"/>
      <c r="K515" s="263"/>
      <c r="L515" s="268"/>
      <c r="M515" s="269"/>
      <c r="N515" s="270"/>
      <c r="O515" s="270"/>
      <c r="P515" s="270"/>
      <c r="Q515" s="270"/>
      <c r="R515" s="270"/>
      <c r="S515" s="270"/>
      <c r="T515" s="27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72" t="s">
        <v>136</v>
      </c>
      <c r="AU515" s="272" t="s">
        <v>83</v>
      </c>
      <c r="AV515" s="14" t="s">
        <v>83</v>
      </c>
      <c r="AW515" s="14" t="s">
        <v>30</v>
      </c>
      <c r="AX515" s="14" t="s">
        <v>81</v>
      </c>
      <c r="AY515" s="272" t="s">
        <v>128</v>
      </c>
    </row>
    <row r="516" s="2" customFormat="1" ht="16.5" customHeight="1">
      <c r="A516" s="39"/>
      <c r="B516" s="40"/>
      <c r="C516" s="295" t="s">
        <v>387</v>
      </c>
      <c r="D516" s="295" t="s">
        <v>219</v>
      </c>
      <c r="E516" s="296" t="s">
        <v>1072</v>
      </c>
      <c r="F516" s="297" t="s">
        <v>1073</v>
      </c>
      <c r="G516" s="298" t="s">
        <v>408</v>
      </c>
      <c r="H516" s="299">
        <v>2</v>
      </c>
      <c r="I516" s="300"/>
      <c r="J516" s="301">
        <f>ROUND(I516*H516,2)</f>
        <v>0</v>
      </c>
      <c r="K516" s="302"/>
      <c r="L516" s="303"/>
      <c r="M516" s="304" t="s">
        <v>1</v>
      </c>
      <c r="N516" s="305" t="s">
        <v>38</v>
      </c>
      <c r="O516" s="92"/>
      <c r="P516" s="247">
        <f>O516*H516</f>
        <v>0</v>
      </c>
      <c r="Q516" s="247">
        <v>0.011599999999999999</v>
      </c>
      <c r="R516" s="247">
        <f>Q516*H516</f>
        <v>0.023199999999999998</v>
      </c>
      <c r="S516" s="247">
        <v>0</v>
      </c>
      <c r="T516" s="248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49" t="s">
        <v>184</v>
      </c>
      <c r="AT516" s="249" t="s">
        <v>219</v>
      </c>
      <c r="AU516" s="249" t="s">
        <v>83</v>
      </c>
      <c r="AY516" s="18" t="s">
        <v>128</v>
      </c>
      <c r="BE516" s="250">
        <f>IF(N516="základní",J516,0)</f>
        <v>0</v>
      </c>
      <c r="BF516" s="250">
        <f>IF(N516="snížená",J516,0)</f>
        <v>0</v>
      </c>
      <c r="BG516" s="250">
        <f>IF(N516="zákl. přenesená",J516,0)</f>
        <v>0</v>
      </c>
      <c r="BH516" s="250">
        <f>IF(N516="sníž. přenesená",J516,0)</f>
        <v>0</v>
      </c>
      <c r="BI516" s="250">
        <f>IF(N516="nulová",J516,0)</f>
        <v>0</v>
      </c>
      <c r="BJ516" s="18" t="s">
        <v>81</v>
      </c>
      <c r="BK516" s="250">
        <f>ROUND(I516*H516,2)</f>
        <v>0</v>
      </c>
      <c r="BL516" s="18" t="s">
        <v>134</v>
      </c>
      <c r="BM516" s="249" t="s">
        <v>1074</v>
      </c>
    </row>
    <row r="517" s="13" customFormat="1">
      <c r="A517" s="13"/>
      <c r="B517" s="251"/>
      <c r="C517" s="252"/>
      <c r="D517" s="253" t="s">
        <v>136</v>
      </c>
      <c r="E517" s="254" t="s">
        <v>1</v>
      </c>
      <c r="F517" s="255" t="s">
        <v>421</v>
      </c>
      <c r="G517" s="252"/>
      <c r="H517" s="254" t="s">
        <v>1</v>
      </c>
      <c r="I517" s="256"/>
      <c r="J517" s="252"/>
      <c r="K517" s="252"/>
      <c r="L517" s="257"/>
      <c r="M517" s="258"/>
      <c r="N517" s="259"/>
      <c r="O517" s="259"/>
      <c r="P517" s="259"/>
      <c r="Q517" s="259"/>
      <c r="R517" s="259"/>
      <c r="S517" s="259"/>
      <c r="T517" s="260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61" t="s">
        <v>136</v>
      </c>
      <c r="AU517" s="261" t="s">
        <v>83</v>
      </c>
      <c r="AV517" s="13" t="s">
        <v>81</v>
      </c>
      <c r="AW517" s="13" t="s">
        <v>30</v>
      </c>
      <c r="AX517" s="13" t="s">
        <v>73</v>
      </c>
      <c r="AY517" s="261" t="s">
        <v>128</v>
      </c>
    </row>
    <row r="518" s="13" customFormat="1">
      <c r="A518" s="13"/>
      <c r="B518" s="251"/>
      <c r="C518" s="252"/>
      <c r="D518" s="253" t="s">
        <v>136</v>
      </c>
      <c r="E518" s="254" t="s">
        <v>1</v>
      </c>
      <c r="F518" s="255" t="s">
        <v>422</v>
      </c>
      <c r="G518" s="252"/>
      <c r="H518" s="254" t="s">
        <v>1</v>
      </c>
      <c r="I518" s="256"/>
      <c r="J518" s="252"/>
      <c r="K518" s="252"/>
      <c r="L518" s="257"/>
      <c r="M518" s="258"/>
      <c r="N518" s="259"/>
      <c r="O518" s="259"/>
      <c r="P518" s="259"/>
      <c r="Q518" s="259"/>
      <c r="R518" s="259"/>
      <c r="S518" s="259"/>
      <c r="T518" s="26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61" t="s">
        <v>136</v>
      </c>
      <c r="AU518" s="261" t="s">
        <v>83</v>
      </c>
      <c r="AV518" s="13" t="s">
        <v>81</v>
      </c>
      <c r="AW518" s="13" t="s">
        <v>30</v>
      </c>
      <c r="AX518" s="13" t="s">
        <v>73</v>
      </c>
      <c r="AY518" s="261" t="s">
        <v>128</v>
      </c>
    </row>
    <row r="519" s="13" customFormat="1">
      <c r="A519" s="13"/>
      <c r="B519" s="251"/>
      <c r="C519" s="252"/>
      <c r="D519" s="253" t="s">
        <v>136</v>
      </c>
      <c r="E519" s="254" t="s">
        <v>1</v>
      </c>
      <c r="F519" s="255" t="s">
        <v>423</v>
      </c>
      <c r="G519" s="252"/>
      <c r="H519" s="254" t="s">
        <v>1</v>
      </c>
      <c r="I519" s="256"/>
      <c r="J519" s="252"/>
      <c r="K519" s="252"/>
      <c r="L519" s="257"/>
      <c r="M519" s="258"/>
      <c r="N519" s="259"/>
      <c r="O519" s="259"/>
      <c r="P519" s="259"/>
      <c r="Q519" s="259"/>
      <c r="R519" s="259"/>
      <c r="S519" s="259"/>
      <c r="T519" s="260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61" t="s">
        <v>136</v>
      </c>
      <c r="AU519" s="261" t="s">
        <v>83</v>
      </c>
      <c r="AV519" s="13" t="s">
        <v>81</v>
      </c>
      <c r="AW519" s="13" t="s">
        <v>30</v>
      </c>
      <c r="AX519" s="13" t="s">
        <v>73</v>
      </c>
      <c r="AY519" s="261" t="s">
        <v>128</v>
      </c>
    </row>
    <row r="520" s="13" customFormat="1">
      <c r="A520" s="13"/>
      <c r="B520" s="251"/>
      <c r="C520" s="252"/>
      <c r="D520" s="253" t="s">
        <v>136</v>
      </c>
      <c r="E520" s="254" t="s">
        <v>1</v>
      </c>
      <c r="F520" s="255" t="s">
        <v>414</v>
      </c>
      <c r="G520" s="252"/>
      <c r="H520" s="254" t="s">
        <v>1</v>
      </c>
      <c r="I520" s="256"/>
      <c r="J520" s="252"/>
      <c r="K520" s="252"/>
      <c r="L520" s="257"/>
      <c r="M520" s="258"/>
      <c r="N520" s="259"/>
      <c r="O520" s="259"/>
      <c r="P520" s="259"/>
      <c r="Q520" s="259"/>
      <c r="R520" s="259"/>
      <c r="S520" s="259"/>
      <c r="T520" s="26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61" t="s">
        <v>136</v>
      </c>
      <c r="AU520" s="261" t="s">
        <v>83</v>
      </c>
      <c r="AV520" s="13" t="s">
        <v>81</v>
      </c>
      <c r="AW520" s="13" t="s">
        <v>30</v>
      </c>
      <c r="AX520" s="13" t="s">
        <v>73</v>
      </c>
      <c r="AY520" s="261" t="s">
        <v>128</v>
      </c>
    </row>
    <row r="521" s="13" customFormat="1">
      <c r="A521" s="13"/>
      <c r="B521" s="251"/>
      <c r="C521" s="252"/>
      <c r="D521" s="253" t="s">
        <v>136</v>
      </c>
      <c r="E521" s="254" t="s">
        <v>1</v>
      </c>
      <c r="F521" s="255" t="s">
        <v>1041</v>
      </c>
      <c r="G521" s="252"/>
      <c r="H521" s="254" t="s">
        <v>1</v>
      </c>
      <c r="I521" s="256"/>
      <c r="J521" s="252"/>
      <c r="K521" s="252"/>
      <c r="L521" s="257"/>
      <c r="M521" s="258"/>
      <c r="N521" s="259"/>
      <c r="O521" s="259"/>
      <c r="P521" s="259"/>
      <c r="Q521" s="259"/>
      <c r="R521" s="259"/>
      <c r="S521" s="259"/>
      <c r="T521" s="260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61" t="s">
        <v>136</v>
      </c>
      <c r="AU521" s="261" t="s">
        <v>83</v>
      </c>
      <c r="AV521" s="13" t="s">
        <v>81</v>
      </c>
      <c r="AW521" s="13" t="s">
        <v>30</v>
      </c>
      <c r="AX521" s="13" t="s">
        <v>73</v>
      </c>
      <c r="AY521" s="261" t="s">
        <v>128</v>
      </c>
    </row>
    <row r="522" s="13" customFormat="1">
      <c r="A522" s="13"/>
      <c r="B522" s="251"/>
      <c r="C522" s="252"/>
      <c r="D522" s="253" t="s">
        <v>136</v>
      </c>
      <c r="E522" s="254" t="s">
        <v>1</v>
      </c>
      <c r="F522" s="255" t="s">
        <v>445</v>
      </c>
      <c r="G522" s="252"/>
      <c r="H522" s="254" t="s">
        <v>1</v>
      </c>
      <c r="I522" s="256"/>
      <c r="J522" s="252"/>
      <c r="K522" s="252"/>
      <c r="L522" s="257"/>
      <c r="M522" s="258"/>
      <c r="N522" s="259"/>
      <c r="O522" s="259"/>
      <c r="P522" s="259"/>
      <c r="Q522" s="259"/>
      <c r="R522" s="259"/>
      <c r="S522" s="259"/>
      <c r="T522" s="260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61" t="s">
        <v>136</v>
      </c>
      <c r="AU522" s="261" t="s">
        <v>83</v>
      </c>
      <c r="AV522" s="13" t="s">
        <v>81</v>
      </c>
      <c r="AW522" s="13" t="s">
        <v>30</v>
      </c>
      <c r="AX522" s="13" t="s">
        <v>73</v>
      </c>
      <c r="AY522" s="261" t="s">
        <v>128</v>
      </c>
    </row>
    <row r="523" s="14" customFormat="1">
      <c r="A523" s="14"/>
      <c r="B523" s="262"/>
      <c r="C523" s="263"/>
      <c r="D523" s="253" t="s">
        <v>136</v>
      </c>
      <c r="E523" s="264" t="s">
        <v>1</v>
      </c>
      <c r="F523" s="265" t="s">
        <v>83</v>
      </c>
      <c r="G523" s="263"/>
      <c r="H523" s="266">
        <v>2</v>
      </c>
      <c r="I523" s="267"/>
      <c r="J523" s="263"/>
      <c r="K523" s="263"/>
      <c r="L523" s="268"/>
      <c r="M523" s="269"/>
      <c r="N523" s="270"/>
      <c r="O523" s="270"/>
      <c r="P523" s="270"/>
      <c r="Q523" s="270"/>
      <c r="R523" s="270"/>
      <c r="S523" s="270"/>
      <c r="T523" s="271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72" t="s">
        <v>136</v>
      </c>
      <c r="AU523" s="272" t="s">
        <v>83</v>
      </c>
      <c r="AV523" s="14" t="s">
        <v>83</v>
      </c>
      <c r="AW523" s="14" t="s">
        <v>30</v>
      </c>
      <c r="AX523" s="14" t="s">
        <v>81</v>
      </c>
      <c r="AY523" s="272" t="s">
        <v>128</v>
      </c>
    </row>
    <row r="524" s="2" customFormat="1" ht="21.75" customHeight="1">
      <c r="A524" s="39"/>
      <c r="B524" s="40"/>
      <c r="C524" s="295" t="s">
        <v>391</v>
      </c>
      <c r="D524" s="295" t="s">
        <v>219</v>
      </c>
      <c r="E524" s="296" t="s">
        <v>1075</v>
      </c>
      <c r="F524" s="297" t="s">
        <v>785</v>
      </c>
      <c r="G524" s="298" t="s">
        <v>408</v>
      </c>
      <c r="H524" s="299">
        <v>3</v>
      </c>
      <c r="I524" s="300"/>
      <c r="J524" s="301">
        <f>ROUND(I524*H524,2)</f>
        <v>0</v>
      </c>
      <c r="K524" s="302"/>
      <c r="L524" s="303"/>
      <c r="M524" s="304" t="s">
        <v>1</v>
      </c>
      <c r="N524" s="305" t="s">
        <v>38</v>
      </c>
      <c r="O524" s="92"/>
      <c r="P524" s="247">
        <f>O524*H524</f>
        <v>0</v>
      </c>
      <c r="Q524" s="247">
        <v>0.0149</v>
      </c>
      <c r="R524" s="247">
        <f>Q524*H524</f>
        <v>0.044700000000000004</v>
      </c>
      <c r="S524" s="247">
        <v>0</v>
      </c>
      <c r="T524" s="248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49" t="s">
        <v>184</v>
      </c>
      <c r="AT524" s="249" t="s">
        <v>219</v>
      </c>
      <c r="AU524" s="249" t="s">
        <v>83</v>
      </c>
      <c r="AY524" s="18" t="s">
        <v>128</v>
      </c>
      <c r="BE524" s="250">
        <f>IF(N524="základní",J524,0)</f>
        <v>0</v>
      </c>
      <c r="BF524" s="250">
        <f>IF(N524="snížená",J524,0)</f>
        <v>0</v>
      </c>
      <c r="BG524" s="250">
        <f>IF(N524="zákl. přenesená",J524,0)</f>
        <v>0</v>
      </c>
      <c r="BH524" s="250">
        <f>IF(N524="sníž. přenesená",J524,0)</f>
        <v>0</v>
      </c>
      <c r="BI524" s="250">
        <f>IF(N524="nulová",J524,0)</f>
        <v>0</v>
      </c>
      <c r="BJ524" s="18" t="s">
        <v>81</v>
      </c>
      <c r="BK524" s="250">
        <f>ROUND(I524*H524,2)</f>
        <v>0</v>
      </c>
      <c r="BL524" s="18" t="s">
        <v>134</v>
      </c>
      <c r="BM524" s="249" t="s">
        <v>1076</v>
      </c>
    </row>
    <row r="525" s="13" customFormat="1">
      <c r="A525" s="13"/>
      <c r="B525" s="251"/>
      <c r="C525" s="252"/>
      <c r="D525" s="253" t="s">
        <v>136</v>
      </c>
      <c r="E525" s="254" t="s">
        <v>1</v>
      </c>
      <c r="F525" s="255" t="s">
        <v>421</v>
      </c>
      <c r="G525" s="252"/>
      <c r="H525" s="254" t="s">
        <v>1</v>
      </c>
      <c r="I525" s="256"/>
      <c r="J525" s="252"/>
      <c r="K525" s="252"/>
      <c r="L525" s="257"/>
      <c r="M525" s="258"/>
      <c r="N525" s="259"/>
      <c r="O525" s="259"/>
      <c r="P525" s="259"/>
      <c r="Q525" s="259"/>
      <c r="R525" s="259"/>
      <c r="S525" s="259"/>
      <c r="T525" s="26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1" t="s">
        <v>136</v>
      </c>
      <c r="AU525" s="261" t="s">
        <v>83</v>
      </c>
      <c r="AV525" s="13" t="s">
        <v>81</v>
      </c>
      <c r="AW525" s="13" t="s">
        <v>30</v>
      </c>
      <c r="AX525" s="13" t="s">
        <v>73</v>
      </c>
      <c r="AY525" s="261" t="s">
        <v>128</v>
      </c>
    </row>
    <row r="526" s="13" customFormat="1">
      <c r="A526" s="13"/>
      <c r="B526" s="251"/>
      <c r="C526" s="252"/>
      <c r="D526" s="253" t="s">
        <v>136</v>
      </c>
      <c r="E526" s="254" t="s">
        <v>1</v>
      </c>
      <c r="F526" s="255" t="s">
        <v>422</v>
      </c>
      <c r="G526" s="252"/>
      <c r="H526" s="254" t="s">
        <v>1</v>
      </c>
      <c r="I526" s="256"/>
      <c r="J526" s="252"/>
      <c r="K526" s="252"/>
      <c r="L526" s="257"/>
      <c r="M526" s="258"/>
      <c r="N526" s="259"/>
      <c r="O526" s="259"/>
      <c r="P526" s="259"/>
      <c r="Q526" s="259"/>
      <c r="R526" s="259"/>
      <c r="S526" s="259"/>
      <c r="T526" s="26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61" t="s">
        <v>136</v>
      </c>
      <c r="AU526" s="261" t="s">
        <v>83</v>
      </c>
      <c r="AV526" s="13" t="s">
        <v>81</v>
      </c>
      <c r="AW526" s="13" t="s">
        <v>30</v>
      </c>
      <c r="AX526" s="13" t="s">
        <v>73</v>
      </c>
      <c r="AY526" s="261" t="s">
        <v>128</v>
      </c>
    </row>
    <row r="527" s="13" customFormat="1">
      <c r="A527" s="13"/>
      <c r="B527" s="251"/>
      <c r="C527" s="252"/>
      <c r="D527" s="253" t="s">
        <v>136</v>
      </c>
      <c r="E527" s="254" t="s">
        <v>1</v>
      </c>
      <c r="F527" s="255" t="s">
        <v>423</v>
      </c>
      <c r="G527" s="252"/>
      <c r="H527" s="254" t="s">
        <v>1</v>
      </c>
      <c r="I527" s="256"/>
      <c r="J527" s="252"/>
      <c r="K527" s="252"/>
      <c r="L527" s="257"/>
      <c r="M527" s="258"/>
      <c r="N527" s="259"/>
      <c r="O527" s="259"/>
      <c r="P527" s="259"/>
      <c r="Q527" s="259"/>
      <c r="R527" s="259"/>
      <c r="S527" s="259"/>
      <c r="T527" s="26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61" t="s">
        <v>136</v>
      </c>
      <c r="AU527" s="261" t="s">
        <v>83</v>
      </c>
      <c r="AV527" s="13" t="s">
        <v>81</v>
      </c>
      <c r="AW527" s="13" t="s">
        <v>30</v>
      </c>
      <c r="AX527" s="13" t="s">
        <v>73</v>
      </c>
      <c r="AY527" s="261" t="s">
        <v>128</v>
      </c>
    </row>
    <row r="528" s="13" customFormat="1">
      <c r="A528" s="13"/>
      <c r="B528" s="251"/>
      <c r="C528" s="252"/>
      <c r="D528" s="253" t="s">
        <v>136</v>
      </c>
      <c r="E528" s="254" t="s">
        <v>1</v>
      </c>
      <c r="F528" s="255" t="s">
        <v>414</v>
      </c>
      <c r="G528" s="252"/>
      <c r="H528" s="254" t="s">
        <v>1</v>
      </c>
      <c r="I528" s="256"/>
      <c r="J528" s="252"/>
      <c r="K528" s="252"/>
      <c r="L528" s="257"/>
      <c r="M528" s="258"/>
      <c r="N528" s="259"/>
      <c r="O528" s="259"/>
      <c r="P528" s="259"/>
      <c r="Q528" s="259"/>
      <c r="R528" s="259"/>
      <c r="S528" s="259"/>
      <c r="T528" s="260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1" t="s">
        <v>136</v>
      </c>
      <c r="AU528" s="261" t="s">
        <v>83</v>
      </c>
      <c r="AV528" s="13" t="s">
        <v>81</v>
      </c>
      <c r="AW528" s="13" t="s">
        <v>30</v>
      </c>
      <c r="AX528" s="13" t="s">
        <v>73</v>
      </c>
      <c r="AY528" s="261" t="s">
        <v>128</v>
      </c>
    </row>
    <row r="529" s="13" customFormat="1">
      <c r="A529" s="13"/>
      <c r="B529" s="251"/>
      <c r="C529" s="252"/>
      <c r="D529" s="253" t="s">
        <v>136</v>
      </c>
      <c r="E529" s="254" t="s">
        <v>1</v>
      </c>
      <c r="F529" s="255" t="s">
        <v>1041</v>
      </c>
      <c r="G529" s="252"/>
      <c r="H529" s="254" t="s">
        <v>1</v>
      </c>
      <c r="I529" s="256"/>
      <c r="J529" s="252"/>
      <c r="K529" s="252"/>
      <c r="L529" s="257"/>
      <c r="M529" s="258"/>
      <c r="N529" s="259"/>
      <c r="O529" s="259"/>
      <c r="P529" s="259"/>
      <c r="Q529" s="259"/>
      <c r="R529" s="259"/>
      <c r="S529" s="259"/>
      <c r="T529" s="260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61" t="s">
        <v>136</v>
      </c>
      <c r="AU529" s="261" t="s">
        <v>83</v>
      </c>
      <c r="AV529" s="13" t="s">
        <v>81</v>
      </c>
      <c r="AW529" s="13" t="s">
        <v>30</v>
      </c>
      <c r="AX529" s="13" t="s">
        <v>73</v>
      </c>
      <c r="AY529" s="261" t="s">
        <v>128</v>
      </c>
    </row>
    <row r="530" s="13" customFormat="1">
      <c r="A530" s="13"/>
      <c r="B530" s="251"/>
      <c r="C530" s="252"/>
      <c r="D530" s="253" t="s">
        <v>136</v>
      </c>
      <c r="E530" s="254" t="s">
        <v>1</v>
      </c>
      <c r="F530" s="255" t="s">
        <v>446</v>
      </c>
      <c r="G530" s="252"/>
      <c r="H530" s="254" t="s">
        <v>1</v>
      </c>
      <c r="I530" s="256"/>
      <c r="J530" s="252"/>
      <c r="K530" s="252"/>
      <c r="L530" s="257"/>
      <c r="M530" s="258"/>
      <c r="N530" s="259"/>
      <c r="O530" s="259"/>
      <c r="P530" s="259"/>
      <c r="Q530" s="259"/>
      <c r="R530" s="259"/>
      <c r="S530" s="259"/>
      <c r="T530" s="26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61" t="s">
        <v>136</v>
      </c>
      <c r="AU530" s="261" t="s">
        <v>83</v>
      </c>
      <c r="AV530" s="13" t="s">
        <v>81</v>
      </c>
      <c r="AW530" s="13" t="s">
        <v>30</v>
      </c>
      <c r="AX530" s="13" t="s">
        <v>73</v>
      </c>
      <c r="AY530" s="261" t="s">
        <v>128</v>
      </c>
    </row>
    <row r="531" s="14" customFormat="1">
      <c r="A531" s="14"/>
      <c r="B531" s="262"/>
      <c r="C531" s="263"/>
      <c r="D531" s="253" t="s">
        <v>136</v>
      </c>
      <c r="E531" s="264" t="s">
        <v>1</v>
      </c>
      <c r="F531" s="265" t="s">
        <v>81</v>
      </c>
      <c r="G531" s="263"/>
      <c r="H531" s="266">
        <v>1</v>
      </c>
      <c r="I531" s="267"/>
      <c r="J531" s="263"/>
      <c r="K531" s="263"/>
      <c r="L531" s="268"/>
      <c r="M531" s="269"/>
      <c r="N531" s="270"/>
      <c r="O531" s="270"/>
      <c r="P531" s="270"/>
      <c r="Q531" s="270"/>
      <c r="R531" s="270"/>
      <c r="S531" s="270"/>
      <c r="T531" s="27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72" t="s">
        <v>136</v>
      </c>
      <c r="AU531" s="272" t="s">
        <v>83</v>
      </c>
      <c r="AV531" s="14" t="s">
        <v>83</v>
      </c>
      <c r="AW531" s="14" t="s">
        <v>30</v>
      </c>
      <c r="AX531" s="14" t="s">
        <v>73</v>
      </c>
      <c r="AY531" s="272" t="s">
        <v>128</v>
      </c>
    </row>
    <row r="532" s="13" customFormat="1">
      <c r="A532" s="13"/>
      <c r="B532" s="251"/>
      <c r="C532" s="252"/>
      <c r="D532" s="253" t="s">
        <v>136</v>
      </c>
      <c r="E532" s="254" t="s">
        <v>1</v>
      </c>
      <c r="F532" s="255" t="s">
        <v>414</v>
      </c>
      <c r="G532" s="252"/>
      <c r="H532" s="254" t="s">
        <v>1</v>
      </c>
      <c r="I532" s="256"/>
      <c r="J532" s="252"/>
      <c r="K532" s="252"/>
      <c r="L532" s="257"/>
      <c r="M532" s="258"/>
      <c r="N532" s="259"/>
      <c r="O532" s="259"/>
      <c r="P532" s="259"/>
      <c r="Q532" s="259"/>
      <c r="R532" s="259"/>
      <c r="S532" s="259"/>
      <c r="T532" s="26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61" t="s">
        <v>136</v>
      </c>
      <c r="AU532" s="261" t="s">
        <v>83</v>
      </c>
      <c r="AV532" s="13" t="s">
        <v>81</v>
      </c>
      <c r="AW532" s="13" t="s">
        <v>30</v>
      </c>
      <c r="AX532" s="13" t="s">
        <v>73</v>
      </c>
      <c r="AY532" s="261" t="s">
        <v>128</v>
      </c>
    </row>
    <row r="533" s="13" customFormat="1">
      <c r="A533" s="13"/>
      <c r="B533" s="251"/>
      <c r="C533" s="252"/>
      <c r="D533" s="253" t="s">
        <v>136</v>
      </c>
      <c r="E533" s="254" t="s">
        <v>1</v>
      </c>
      <c r="F533" s="255" t="s">
        <v>1043</v>
      </c>
      <c r="G533" s="252"/>
      <c r="H533" s="254" t="s">
        <v>1</v>
      </c>
      <c r="I533" s="256"/>
      <c r="J533" s="252"/>
      <c r="K533" s="252"/>
      <c r="L533" s="257"/>
      <c r="M533" s="258"/>
      <c r="N533" s="259"/>
      <c r="O533" s="259"/>
      <c r="P533" s="259"/>
      <c r="Q533" s="259"/>
      <c r="R533" s="259"/>
      <c r="S533" s="259"/>
      <c r="T533" s="260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61" t="s">
        <v>136</v>
      </c>
      <c r="AU533" s="261" t="s">
        <v>83</v>
      </c>
      <c r="AV533" s="13" t="s">
        <v>81</v>
      </c>
      <c r="AW533" s="13" t="s">
        <v>30</v>
      </c>
      <c r="AX533" s="13" t="s">
        <v>73</v>
      </c>
      <c r="AY533" s="261" t="s">
        <v>128</v>
      </c>
    </row>
    <row r="534" s="13" customFormat="1">
      <c r="A534" s="13"/>
      <c r="B534" s="251"/>
      <c r="C534" s="252"/>
      <c r="D534" s="253" t="s">
        <v>136</v>
      </c>
      <c r="E534" s="254" t="s">
        <v>1</v>
      </c>
      <c r="F534" s="255" t="s">
        <v>497</v>
      </c>
      <c r="G534" s="252"/>
      <c r="H534" s="254" t="s">
        <v>1</v>
      </c>
      <c r="I534" s="256"/>
      <c r="J534" s="252"/>
      <c r="K534" s="252"/>
      <c r="L534" s="257"/>
      <c r="M534" s="258"/>
      <c r="N534" s="259"/>
      <c r="O534" s="259"/>
      <c r="P534" s="259"/>
      <c r="Q534" s="259"/>
      <c r="R534" s="259"/>
      <c r="S534" s="259"/>
      <c r="T534" s="26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61" t="s">
        <v>136</v>
      </c>
      <c r="AU534" s="261" t="s">
        <v>83</v>
      </c>
      <c r="AV534" s="13" t="s">
        <v>81</v>
      </c>
      <c r="AW534" s="13" t="s">
        <v>30</v>
      </c>
      <c r="AX534" s="13" t="s">
        <v>73</v>
      </c>
      <c r="AY534" s="261" t="s">
        <v>128</v>
      </c>
    </row>
    <row r="535" s="14" customFormat="1">
      <c r="A535" s="14"/>
      <c r="B535" s="262"/>
      <c r="C535" s="263"/>
      <c r="D535" s="253" t="s">
        <v>136</v>
      </c>
      <c r="E535" s="264" t="s">
        <v>1</v>
      </c>
      <c r="F535" s="265" t="s">
        <v>83</v>
      </c>
      <c r="G535" s="263"/>
      <c r="H535" s="266">
        <v>2</v>
      </c>
      <c r="I535" s="267"/>
      <c r="J535" s="263"/>
      <c r="K535" s="263"/>
      <c r="L535" s="268"/>
      <c r="M535" s="269"/>
      <c r="N535" s="270"/>
      <c r="O535" s="270"/>
      <c r="P535" s="270"/>
      <c r="Q535" s="270"/>
      <c r="R535" s="270"/>
      <c r="S535" s="270"/>
      <c r="T535" s="27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72" t="s">
        <v>136</v>
      </c>
      <c r="AU535" s="272" t="s">
        <v>83</v>
      </c>
      <c r="AV535" s="14" t="s">
        <v>83</v>
      </c>
      <c r="AW535" s="14" t="s">
        <v>30</v>
      </c>
      <c r="AX535" s="14" t="s">
        <v>73</v>
      </c>
      <c r="AY535" s="272" t="s">
        <v>128</v>
      </c>
    </row>
    <row r="536" s="15" customFormat="1">
      <c r="A536" s="15"/>
      <c r="B536" s="273"/>
      <c r="C536" s="274"/>
      <c r="D536" s="253" t="s">
        <v>136</v>
      </c>
      <c r="E536" s="275" t="s">
        <v>1</v>
      </c>
      <c r="F536" s="276" t="s">
        <v>176</v>
      </c>
      <c r="G536" s="274"/>
      <c r="H536" s="277">
        <v>3</v>
      </c>
      <c r="I536" s="278"/>
      <c r="J536" s="274"/>
      <c r="K536" s="274"/>
      <c r="L536" s="279"/>
      <c r="M536" s="280"/>
      <c r="N536" s="281"/>
      <c r="O536" s="281"/>
      <c r="P536" s="281"/>
      <c r="Q536" s="281"/>
      <c r="R536" s="281"/>
      <c r="S536" s="281"/>
      <c r="T536" s="282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83" t="s">
        <v>136</v>
      </c>
      <c r="AU536" s="283" t="s">
        <v>83</v>
      </c>
      <c r="AV536" s="15" t="s">
        <v>134</v>
      </c>
      <c r="AW536" s="15" t="s">
        <v>30</v>
      </c>
      <c r="AX536" s="15" t="s">
        <v>81</v>
      </c>
      <c r="AY536" s="283" t="s">
        <v>128</v>
      </c>
    </row>
    <row r="537" s="2" customFormat="1" ht="21.75" customHeight="1">
      <c r="A537" s="39"/>
      <c r="B537" s="40"/>
      <c r="C537" s="295" t="s">
        <v>395</v>
      </c>
      <c r="D537" s="295" t="s">
        <v>219</v>
      </c>
      <c r="E537" s="296" t="s">
        <v>1077</v>
      </c>
      <c r="F537" s="297" t="s">
        <v>1078</v>
      </c>
      <c r="G537" s="298" t="s">
        <v>408</v>
      </c>
      <c r="H537" s="299">
        <v>1</v>
      </c>
      <c r="I537" s="300"/>
      <c r="J537" s="301">
        <f>ROUND(I537*H537,2)</f>
        <v>0</v>
      </c>
      <c r="K537" s="302"/>
      <c r="L537" s="303"/>
      <c r="M537" s="304" t="s">
        <v>1</v>
      </c>
      <c r="N537" s="305" t="s">
        <v>38</v>
      </c>
      <c r="O537" s="92"/>
      <c r="P537" s="247">
        <f>O537*H537</f>
        <v>0</v>
      </c>
      <c r="Q537" s="247">
        <v>0.019300000000000001</v>
      </c>
      <c r="R537" s="247">
        <f>Q537*H537</f>
        <v>0.019300000000000001</v>
      </c>
      <c r="S537" s="247">
        <v>0</v>
      </c>
      <c r="T537" s="248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49" t="s">
        <v>184</v>
      </c>
      <c r="AT537" s="249" t="s">
        <v>219</v>
      </c>
      <c r="AU537" s="249" t="s">
        <v>83</v>
      </c>
      <c r="AY537" s="18" t="s">
        <v>128</v>
      </c>
      <c r="BE537" s="250">
        <f>IF(N537="základní",J537,0)</f>
        <v>0</v>
      </c>
      <c r="BF537" s="250">
        <f>IF(N537="snížená",J537,0)</f>
        <v>0</v>
      </c>
      <c r="BG537" s="250">
        <f>IF(N537="zákl. přenesená",J537,0)</f>
        <v>0</v>
      </c>
      <c r="BH537" s="250">
        <f>IF(N537="sníž. přenesená",J537,0)</f>
        <v>0</v>
      </c>
      <c r="BI537" s="250">
        <f>IF(N537="nulová",J537,0)</f>
        <v>0</v>
      </c>
      <c r="BJ537" s="18" t="s">
        <v>81</v>
      </c>
      <c r="BK537" s="250">
        <f>ROUND(I537*H537,2)</f>
        <v>0</v>
      </c>
      <c r="BL537" s="18" t="s">
        <v>134</v>
      </c>
      <c r="BM537" s="249" t="s">
        <v>1079</v>
      </c>
    </row>
    <row r="538" s="13" customFormat="1">
      <c r="A538" s="13"/>
      <c r="B538" s="251"/>
      <c r="C538" s="252"/>
      <c r="D538" s="253" t="s">
        <v>136</v>
      </c>
      <c r="E538" s="254" t="s">
        <v>1</v>
      </c>
      <c r="F538" s="255" t="s">
        <v>421</v>
      </c>
      <c r="G538" s="252"/>
      <c r="H538" s="254" t="s">
        <v>1</v>
      </c>
      <c r="I538" s="256"/>
      <c r="J538" s="252"/>
      <c r="K538" s="252"/>
      <c r="L538" s="257"/>
      <c r="M538" s="258"/>
      <c r="N538" s="259"/>
      <c r="O538" s="259"/>
      <c r="P538" s="259"/>
      <c r="Q538" s="259"/>
      <c r="R538" s="259"/>
      <c r="S538" s="259"/>
      <c r="T538" s="26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1" t="s">
        <v>136</v>
      </c>
      <c r="AU538" s="261" t="s">
        <v>83</v>
      </c>
      <c r="AV538" s="13" t="s">
        <v>81</v>
      </c>
      <c r="AW538" s="13" t="s">
        <v>30</v>
      </c>
      <c r="AX538" s="13" t="s">
        <v>73</v>
      </c>
      <c r="AY538" s="261" t="s">
        <v>128</v>
      </c>
    </row>
    <row r="539" s="13" customFormat="1">
      <c r="A539" s="13"/>
      <c r="B539" s="251"/>
      <c r="C539" s="252"/>
      <c r="D539" s="253" t="s">
        <v>136</v>
      </c>
      <c r="E539" s="254" t="s">
        <v>1</v>
      </c>
      <c r="F539" s="255" t="s">
        <v>422</v>
      </c>
      <c r="G539" s="252"/>
      <c r="H539" s="254" t="s">
        <v>1</v>
      </c>
      <c r="I539" s="256"/>
      <c r="J539" s="252"/>
      <c r="K539" s="252"/>
      <c r="L539" s="257"/>
      <c r="M539" s="258"/>
      <c r="N539" s="259"/>
      <c r="O539" s="259"/>
      <c r="P539" s="259"/>
      <c r="Q539" s="259"/>
      <c r="R539" s="259"/>
      <c r="S539" s="259"/>
      <c r="T539" s="260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61" t="s">
        <v>136</v>
      </c>
      <c r="AU539" s="261" t="s">
        <v>83</v>
      </c>
      <c r="AV539" s="13" t="s">
        <v>81</v>
      </c>
      <c r="AW539" s="13" t="s">
        <v>30</v>
      </c>
      <c r="AX539" s="13" t="s">
        <v>73</v>
      </c>
      <c r="AY539" s="261" t="s">
        <v>128</v>
      </c>
    </row>
    <row r="540" s="13" customFormat="1">
      <c r="A540" s="13"/>
      <c r="B540" s="251"/>
      <c r="C540" s="252"/>
      <c r="D540" s="253" t="s">
        <v>136</v>
      </c>
      <c r="E540" s="254" t="s">
        <v>1</v>
      </c>
      <c r="F540" s="255" t="s">
        <v>423</v>
      </c>
      <c r="G540" s="252"/>
      <c r="H540" s="254" t="s">
        <v>1</v>
      </c>
      <c r="I540" s="256"/>
      <c r="J540" s="252"/>
      <c r="K540" s="252"/>
      <c r="L540" s="257"/>
      <c r="M540" s="258"/>
      <c r="N540" s="259"/>
      <c r="O540" s="259"/>
      <c r="P540" s="259"/>
      <c r="Q540" s="259"/>
      <c r="R540" s="259"/>
      <c r="S540" s="259"/>
      <c r="T540" s="26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61" t="s">
        <v>136</v>
      </c>
      <c r="AU540" s="261" t="s">
        <v>83</v>
      </c>
      <c r="AV540" s="13" t="s">
        <v>81</v>
      </c>
      <c r="AW540" s="13" t="s">
        <v>30</v>
      </c>
      <c r="AX540" s="13" t="s">
        <v>73</v>
      </c>
      <c r="AY540" s="261" t="s">
        <v>128</v>
      </c>
    </row>
    <row r="541" s="13" customFormat="1">
      <c r="A541" s="13"/>
      <c r="B541" s="251"/>
      <c r="C541" s="252"/>
      <c r="D541" s="253" t="s">
        <v>136</v>
      </c>
      <c r="E541" s="254" t="s">
        <v>1</v>
      </c>
      <c r="F541" s="255" t="s">
        <v>414</v>
      </c>
      <c r="G541" s="252"/>
      <c r="H541" s="254" t="s">
        <v>1</v>
      </c>
      <c r="I541" s="256"/>
      <c r="J541" s="252"/>
      <c r="K541" s="252"/>
      <c r="L541" s="257"/>
      <c r="M541" s="258"/>
      <c r="N541" s="259"/>
      <c r="O541" s="259"/>
      <c r="P541" s="259"/>
      <c r="Q541" s="259"/>
      <c r="R541" s="259"/>
      <c r="S541" s="259"/>
      <c r="T541" s="26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61" t="s">
        <v>136</v>
      </c>
      <c r="AU541" s="261" t="s">
        <v>83</v>
      </c>
      <c r="AV541" s="13" t="s">
        <v>81</v>
      </c>
      <c r="AW541" s="13" t="s">
        <v>30</v>
      </c>
      <c r="AX541" s="13" t="s">
        <v>73</v>
      </c>
      <c r="AY541" s="261" t="s">
        <v>128</v>
      </c>
    </row>
    <row r="542" s="13" customFormat="1">
      <c r="A542" s="13"/>
      <c r="B542" s="251"/>
      <c r="C542" s="252"/>
      <c r="D542" s="253" t="s">
        <v>136</v>
      </c>
      <c r="E542" s="254" t="s">
        <v>1</v>
      </c>
      <c r="F542" s="255" t="s">
        <v>1043</v>
      </c>
      <c r="G542" s="252"/>
      <c r="H542" s="254" t="s">
        <v>1</v>
      </c>
      <c r="I542" s="256"/>
      <c r="J542" s="252"/>
      <c r="K542" s="252"/>
      <c r="L542" s="257"/>
      <c r="M542" s="258"/>
      <c r="N542" s="259"/>
      <c r="O542" s="259"/>
      <c r="P542" s="259"/>
      <c r="Q542" s="259"/>
      <c r="R542" s="259"/>
      <c r="S542" s="259"/>
      <c r="T542" s="260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61" t="s">
        <v>136</v>
      </c>
      <c r="AU542" s="261" t="s">
        <v>83</v>
      </c>
      <c r="AV542" s="13" t="s">
        <v>81</v>
      </c>
      <c r="AW542" s="13" t="s">
        <v>30</v>
      </c>
      <c r="AX542" s="13" t="s">
        <v>73</v>
      </c>
      <c r="AY542" s="261" t="s">
        <v>128</v>
      </c>
    </row>
    <row r="543" s="13" customFormat="1">
      <c r="A543" s="13"/>
      <c r="B543" s="251"/>
      <c r="C543" s="252"/>
      <c r="D543" s="253" t="s">
        <v>136</v>
      </c>
      <c r="E543" s="254" t="s">
        <v>1</v>
      </c>
      <c r="F543" s="255" t="s">
        <v>574</v>
      </c>
      <c r="G543" s="252"/>
      <c r="H543" s="254" t="s">
        <v>1</v>
      </c>
      <c r="I543" s="256"/>
      <c r="J543" s="252"/>
      <c r="K543" s="252"/>
      <c r="L543" s="257"/>
      <c r="M543" s="258"/>
      <c r="N543" s="259"/>
      <c r="O543" s="259"/>
      <c r="P543" s="259"/>
      <c r="Q543" s="259"/>
      <c r="R543" s="259"/>
      <c r="S543" s="259"/>
      <c r="T543" s="26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61" t="s">
        <v>136</v>
      </c>
      <c r="AU543" s="261" t="s">
        <v>83</v>
      </c>
      <c r="AV543" s="13" t="s">
        <v>81</v>
      </c>
      <c r="AW543" s="13" t="s">
        <v>30</v>
      </c>
      <c r="AX543" s="13" t="s">
        <v>73</v>
      </c>
      <c r="AY543" s="261" t="s">
        <v>128</v>
      </c>
    </row>
    <row r="544" s="14" customFormat="1">
      <c r="A544" s="14"/>
      <c r="B544" s="262"/>
      <c r="C544" s="263"/>
      <c r="D544" s="253" t="s">
        <v>136</v>
      </c>
      <c r="E544" s="264" t="s">
        <v>1</v>
      </c>
      <c r="F544" s="265" t="s">
        <v>81</v>
      </c>
      <c r="G544" s="263"/>
      <c r="H544" s="266">
        <v>1</v>
      </c>
      <c r="I544" s="267"/>
      <c r="J544" s="263"/>
      <c r="K544" s="263"/>
      <c r="L544" s="268"/>
      <c r="M544" s="269"/>
      <c r="N544" s="270"/>
      <c r="O544" s="270"/>
      <c r="P544" s="270"/>
      <c r="Q544" s="270"/>
      <c r="R544" s="270"/>
      <c r="S544" s="270"/>
      <c r="T544" s="27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72" t="s">
        <v>136</v>
      </c>
      <c r="AU544" s="272" t="s">
        <v>83</v>
      </c>
      <c r="AV544" s="14" t="s">
        <v>83</v>
      </c>
      <c r="AW544" s="14" t="s">
        <v>30</v>
      </c>
      <c r="AX544" s="14" t="s">
        <v>81</v>
      </c>
      <c r="AY544" s="272" t="s">
        <v>128</v>
      </c>
    </row>
    <row r="545" s="2" customFormat="1" ht="21.75" customHeight="1">
      <c r="A545" s="39"/>
      <c r="B545" s="40"/>
      <c r="C545" s="237" t="s">
        <v>400</v>
      </c>
      <c r="D545" s="237" t="s">
        <v>130</v>
      </c>
      <c r="E545" s="238" t="s">
        <v>772</v>
      </c>
      <c r="F545" s="239" t="s">
        <v>773</v>
      </c>
      <c r="G545" s="240" t="s">
        <v>408</v>
      </c>
      <c r="H545" s="241">
        <v>5</v>
      </c>
      <c r="I545" s="242"/>
      <c r="J545" s="243">
        <f>ROUND(I545*H545,2)</f>
        <v>0</v>
      </c>
      <c r="K545" s="244"/>
      <c r="L545" s="45"/>
      <c r="M545" s="245" t="s">
        <v>1</v>
      </c>
      <c r="N545" s="246" t="s">
        <v>38</v>
      </c>
      <c r="O545" s="92"/>
      <c r="P545" s="247">
        <f>O545*H545</f>
        <v>0</v>
      </c>
      <c r="Q545" s="247">
        <v>0.00167</v>
      </c>
      <c r="R545" s="247">
        <f>Q545*H545</f>
        <v>0.0083499999999999998</v>
      </c>
      <c r="S545" s="247">
        <v>0</v>
      </c>
      <c r="T545" s="248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49" t="s">
        <v>134</v>
      </c>
      <c r="AT545" s="249" t="s">
        <v>130</v>
      </c>
      <c r="AU545" s="249" t="s">
        <v>83</v>
      </c>
      <c r="AY545" s="18" t="s">
        <v>128</v>
      </c>
      <c r="BE545" s="250">
        <f>IF(N545="základní",J545,0)</f>
        <v>0</v>
      </c>
      <c r="BF545" s="250">
        <f>IF(N545="snížená",J545,0)</f>
        <v>0</v>
      </c>
      <c r="BG545" s="250">
        <f>IF(N545="zákl. přenesená",J545,0)</f>
        <v>0</v>
      </c>
      <c r="BH545" s="250">
        <f>IF(N545="sníž. přenesená",J545,0)</f>
        <v>0</v>
      </c>
      <c r="BI545" s="250">
        <f>IF(N545="nulová",J545,0)</f>
        <v>0</v>
      </c>
      <c r="BJ545" s="18" t="s">
        <v>81</v>
      </c>
      <c r="BK545" s="250">
        <f>ROUND(I545*H545,2)</f>
        <v>0</v>
      </c>
      <c r="BL545" s="18" t="s">
        <v>134</v>
      </c>
      <c r="BM545" s="249" t="s">
        <v>1080</v>
      </c>
    </row>
    <row r="546" s="13" customFormat="1">
      <c r="A546" s="13"/>
      <c r="B546" s="251"/>
      <c r="C546" s="252"/>
      <c r="D546" s="253" t="s">
        <v>136</v>
      </c>
      <c r="E546" s="254" t="s">
        <v>1</v>
      </c>
      <c r="F546" s="255" t="s">
        <v>414</v>
      </c>
      <c r="G546" s="252"/>
      <c r="H546" s="254" t="s">
        <v>1</v>
      </c>
      <c r="I546" s="256"/>
      <c r="J546" s="252"/>
      <c r="K546" s="252"/>
      <c r="L546" s="257"/>
      <c r="M546" s="258"/>
      <c r="N546" s="259"/>
      <c r="O546" s="259"/>
      <c r="P546" s="259"/>
      <c r="Q546" s="259"/>
      <c r="R546" s="259"/>
      <c r="S546" s="259"/>
      <c r="T546" s="260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61" t="s">
        <v>136</v>
      </c>
      <c r="AU546" s="261" t="s">
        <v>83</v>
      </c>
      <c r="AV546" s="13" t="s">
        <v>81</v>
      </c>
      <c r="AW546" s="13" t="s">
        <v>30</v>
      </c>
      <c r="AX546" s="13" t="s">
        <v>73</v>
      </c>
      <c r="AY546" s="261" t="s">
        <v>128</v>
      </c>
    </row>
    <row r="547" s="13" customFormat="1">
      <c r="A547" s="13"/>
      <c r="B547" s="251"/>
      <c r="C547" s="252"/>
      <c r="D547" s="253" t="s">
        <v>136</v>
      </c>
      <c r="E547" s="254" t="s">
        <v>1</v>
      </c>
      <c r="F547" s="255" t="s">
        <v>1043</v>
      </c>
      <c r="G547" s="252"/>
      <c r="H547" s="254" t="s">
        <v>1</v>
      </c>
      <c r="I547" s="256"/>
      <c r="J547" s="252"/>
      <c r="K547" s="252"/>
      <c r="L547" s="257"/>
      <c r="M547" s="258"/>
      <c r="N547" s="259"/>
      <c r="O547" s="259"/>
      <c r="P547" s="259"/>
      <c r="Q547" s="259"/>
      <c r="R547" s="259"/>
      <c r="S547" s="259"/>
      <c r="T547" s="260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61" t="s">
        <v>136</v>
      </c>
      <c r="AU547" s="261" t="s">
        <v>83</v>
      </c>
      <c r="AV547" s="13" t="s">
        <v>81</v>
      </c>
      <c r="AW547" s="13" t="s">
        <v>30</v>
      </c>
      <c r="AX547" s="13" t="s">
        <v>73</v>
      </c>
      <c r="AY547" s="261" t="s">
        <v>128</v>
      </c>
    </row>
    <row r="548" s="13" customFormat="1">
      <c r="A548" s="13"/>
      <c r="B548" s="251"/>
      <c r="C548" s="252"/>
      <c r="D548" s="253" t="s">
        <v>136</v>
      </c>
      <c r="E548" s="254" t="s">
        <v>1</v>
      </c>
      <c r="F548" s="255" t="s">
        <v>1081</v>
      </c>
      <c r="G548" s="252"/>
      <c r="H548" s="254" t="s">
        <v>1</v>
      </c>
      <c r="I548" s="256"/>
      <c r="J548" s="252"/>
      <c r="K548" s="252"/>
      <c r="L548" s="257"/>
      <c r="M548" s="258"/>
      <c r="N548" s="259"/>
      <c r="O548" s="259"/>
      <c r="P548" s="259"/>
      <c r="Q548" s="259"/>
      <c r="R548" s="259"/>
      <c r="S548" s="259"/>
      <c r="T548" s="260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61" t="s">
        <v>136</v>
      </c>
      <c r="AU548" s="261" t="s">
        <v>83</v>
      </c>
      <c r="AV548" s="13" t="s">
        <v>81</v>
      </c>
      <c r="AW548" s="13" t="s">
        <v>30</v>
      </c>
      <c r="AX548" s="13" t="s">
        <v>73</v>
      </c>
      <c r="AY548" s="261" t="s">
        <v>128</v>
      </c>
    </row>
    <row r="549" s="14" customFormat="1">
      <c r="A549" s="14"/>
      <c r="B549" s="262"/>
      <c r="C549" s="263"/>
      <c r="D549" s="253" t="s">
        <v>136</v>
      </c>
      <c r="E549" s="264" t="s">
        <v>1</v>
      </c>
      <c r="F549" s="265" t="s">
        <v>81</v>
      </c>
      <c r="G549" s="263"/>
      <c r="H549" s="266">
        <v>1</v>
      </c>
      <c r="I549" s="267"/>
      <c r="J549" s="263"/>
      <c r="K549" s="263"/>
      <c r="L549" s="268"/>
      <c r="M549" s="269"/>
      <c r="N549" s="270"/>
      <c r="O549" s="270"/>
      <c r="P549" s="270"/>
      <c r="Q549" s="270"/>
      <c r="R549" s="270"/>
      <c r="S549" s="270"/>
      <c r="T549" s="271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72" t="s">
        <v>136</v>
      </c>
      <c r="AU549" s="272" t="s">
        <v>83</v>
      </c>
      <c r="AV549" s="14" t="s">
        <v>83</v>
      </c>
      <c r="AW549" s="14" t="s">
        <v>30</v>
      </c>
      <c r="AX549" s="14" t="s">
        <v>73</v>
      </c>
      <c r="AY549" s="272" t="s">
        <v>128</v>
      </c>
    </row>
    <row r="550" s="13" customFormat="1">
      <c r="A550" s="13"/>
      <c r="B550" s="251"/>
      <c r="C550" s="252"/>
      <c r="D550" s="253" t="s">
        <v>136</v>
      </c>
      <c r="E550" s="254" t="s">
        <v>1</v>
      </c>
      <c r="F550" s="255" t="s">
        <v>1082</v>
      </c>
      <c r="G550" s="252"/>
      <c r="H550" s="254" t="s">
        <v>1</v>
      </c>
      <c r="I550" s="256"/>
      <c r="J550" s="252"/>
      <c r="K550" s="252"/>
      <c r="L550" s="257"/>
      <c r="M550" s="258"/>
      <c r="N550" s="259"/>
      <c r="O550" s="259"/>
      <c r="P550" s="259"/>
      <c r="Q550" s="259"/>
      <c r="R550" s="259"/>
      <c r="S550" s="259"/>
      <c r="T550" s="260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61" t="s">
        <v>136</v>
      </c>
      <c r="AU550" s="261" t="s">
        <v>83</v>
      </c>
      <c r="AV550" s="13" t="s">
        <v>81</v>
      </c>
      <c r="AW550" s="13" t="s">
        <v>30</v>
      </c>
      <c r="AX550" s="13" t="s">
        <v>73</v>
      </c>
      <c r="AY550" s="261" t="s">
        <v>128</v>
      </c>
    </row>
    <row r="551" s="14" customFormat="1">
      <c r="A551" s="14"/>
      <c r="B551" s="262"/>
      <c r="C551" s="263"/>
      <c r="D551" s="253" t="s">
        <v>136</v>
      </c>
      <c r="E551" s="264" t="s">
        <v>1</v>
      </c>
      <c r="F551" s="265" t="s">
        <v>81</v>
      </c>
      <c r="G551" s="263"/>
      <c r="H551" s="266">
        <v>1</v>
      </c>
      <c r="I551" s="267"/>
      <c r="J551" s="263"/>
      <c r="K551" s="263"/>
      <c r="L551" s="268"/>
      <c r="M551" s="269"/>
      <c r="N551" s="270"/>
      <c r="O551" s="270"/>
      <c r="P551" s="270"/>
      <c r="Q551" s="270"/>
      <c r="R551" s="270"/>
      <c r="S551" s="270"/>
      <c r="T551" s="271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72" t="s">
        <v>136</v>
      </c>
      <c r="AU551" s="272" t="s">
        <v>83</v>
      </c>
      <c r="AV551" s="14" t="s">
        <v>83</v>
      </c>
      <c r="AW551" s="14" t="s">
        <v>30</v>
      </c>
      <c r="AX551" s="14" t="s">
        <v>73</v>
      </c>
      <c r="AY551" s="272" t="s">
        <v>128</v>
      </c>
    </row>
    <row r="552" s="13" customFormat="1">
      <c r="A552" s="13"/>
      <c r="B552" s="251"/>
      <c r="C552" s="252"/>
      <c r="D552" s="253" t="s">
        <v>136</v>
      </c>
      <c r="E552" s="254" t="s">
        <v>1</v>
      </c>
      <c r="F552" s="255" t="s">
        <v>447</v>
      </c>
      <c r="G552" s="252"/>
      <c r="H552" s="254" t="s">
        <v>1</v>
      </c>
      <c r="I552" s="256"/>
      <c r="J552" s="252"/>
      <c r="K552" s="252"/>
      <c r="L552" s="257"/>
      <c r="M552" s="258"/>
      <c r="N552" s="259"/>
      <c r="O552" s="259"/>
      <c r="P552" s="259"/>
      <c r="Q552" s="259"/>
      <c r="R552" s="259"/>
      <c r="S552" s="259"/>
      <c r="T552" s="260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61" t="s">
        <v>136</v>
      </c>
      <c r="AU552" s="261" t="s">
        <v>83</v>
      </c>
      <c r="AV552" s="13" t="s">
        <v>81</v>
      </c>
      <c r="AW552" s="13" t="s">
        <v>30</v>
      </c>
      <c r="AX552" s="13" t="s">
        <v>73</v>
      </c>
      <c r="AY552" s="261" t="s">
        <v>128</v>
      </c>
    </row>
    <row r="553" s="14" customFormat="1">
      <c r="A553" s="14"/>
      <c r="B553" s="262"/>
      <c r="C553" s="263"/>
      <c r="D553" s="253" t="s">
        <v>136</v>
      </c>
      <c r="E553" s="264" t="s">
        <v>1</v>
      </c>
      <c r="F553" s="265" t="s">
        <v>81</v>
      </c>
      <c r="G553" s="263"/>
      <c r="H553" s="266">
        <v>1</v>
      </c>
      <c r="I553" s="267"/>
      <c r="J553" s="263"/>
      <c r="K553" s="263"/>
      <c r="L553" s="268"/>
      <c r="M553" s="269"/>
      <c r="N553" s="270"/>
      <c r="O553" s="270"/>
      <c r="P553" s="270"/>
      <c r="Q553" s="270"/>
      <c r="R553" s="270"/>
      <c r="S553" s="270"/>
      <c r="T553" s="271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72" t="s">
        <v>136</v>
      </c>
      <c r="AU553" s="272" t="s">
        <v>83</v>
      </c>
      <c r="AV553" s="14" t="s">
        <v>83</v>
      </c>
      <c r="AW553" s="14" t="s">
        <v>30</v>
      </c>
      <c r="AX553" s="14" t="s">
        <v>73</v>
      </c>
      <c r="AY553" s="272" t="s">
        <v>128</v>
      </c>
    </row>
    <row r="554" s="13" customFormat="1">
      <c r="A554" s="13"/>
      <c r="B554" s="251"/>
      <c r="C554" s="252"/>
      <c r="D554" s="253" t="s">
        <v>136</v>
      </c>
      <c r="E554" s="254" t="s">
        <v>1</v>
      </c>
      <c r="F554" s="255" t="s">
        <v>583</v>
      </c>
      <c r="G554" s="252"/>
      <c r="H554" s="254" t="s">
        <v>1</v>
      </c>
      <c r="I554" s="256"/>
      <c r="J554" s="252"/>
      <c r="K554" s="252"/>
      <c r="L554" s="257"/>
      <c r="M554" s="258"/>
      <c r="N554" s="259"/>
      <c r="O554" s="259"/>
      <c r="P554" s="259"/>
      <c r="Q554" s="259"/>
      <c r="R554" s="259"/>
      <c r="S554" s="259"/>
      <c r="T554" s="26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61" t="s">
        <v>136</v>
      </c>
      <c r="AU554" s="261" t="s">
        <v>83</v>
      </c>
      <c r="AV554" s="13" t="s">
        <v>81</v>
      </c>
      <c r="AW554" s="13" t="s">
        <v>30</v>
      </c>
      <c r="AX554" s="13" t="s">
        <v>73</v>
      </c>
      <c r="AY554" s="261" t="s">
        <v>128</v>
      </c>
    </row>
    <row r="555" s="14" customFormat="1">
      <c r="A555" s="14"/>
      <c r="B555" s="262"/>
      <c r="C555" s="263"/>
      <c r="D555" s="253" t="s">
        <v>136</v>
      </c>
      <c r="E555" s="264" t="s">
        <v>1</v>
      </c>
      <c r="F555" s="265" t="s">
        <v>83</v>
      </c>
      <c r="G555" s="263"/>
      <c r="H555" s="266">
        <v>2</v>
      </c>
      <c r="I555" s="267"/>
      <c r="J555" s="263"/>
      <c r="K555" s="263"/>
      <c r="L555" s="268"/>
      <c r="M555" s="269"/>
      <c r="N555" s="270"/>
      <c r="O555" s="270"/>
      <c r="P555" s="270"/>
      <c r="Q555" s="270"/>
      <c r="R555" s="270"/>
      <c r="S555" s="270"/>
      <c r="T555" s="271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72" t="s">
        <v>136</v>
      </c>
      <c r="AU555" s="272" t="s">
        <v>83</v>
      </c>
      <c r="AV555" s="14" t="s">
        <v>83</v>
      </c>
      <c r="AW555" s="14" t="s">
        <v>30</v>
      </c>
      <c r="AX555" s="14" t="s">
        <v>73</v>
      </c>
      <c r="AY555" s="272" t="s">
        <v>128</v>
      </c>
    </row>
    <row r="556" s="15" customFormat="1">
      <c r="A556" s="15"/>
      <c r="B556" s="273"/>
      <c r="C556" s="274"/>
      <c r="D556" s="253" t="s">
        <v>136</v>
      </c>
      <c r="E556" s="275" t="s">
        <v>1</v>
      </c>
      <c r="F556" s="276" t="s">
        <v>176</v>
      </c>
      <c r="G556" s="274"/>
      <c r="H556" s="277">
        <v>5</v>
      </c>
      <c r="I556" s="278"/>
      <c r="J556" s="274"/>
      <c r="K556" s="274"/>
      <c r="L556" s="279"/>
      <c r="M556" s="280"/>
      <c r="N556" s="281"/>
      <c r="O556" s="281"/>
      <c r="P556" s="281"/>
      <c r="Q556" s="281"/>
      <c r="R556" s="281"/>
      <c r="S556" s="281"/>
      <c r="T556" s="282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83" t="s">
        <v>136</v>
      </c>
      <c r="AU556" s="283" t="s">
        <v>83</v>
      </c>
      <c r="AV556" s="15" t="s">
        <v>134</v>
      </c>
      <c r="AW556" s="15" t="s">
        <v>30</v>
      </c>
      <c r="AX556" s="15" t="s">
        <v>81</v>
      </c>
      <c r="AY556" s="283" t="s">
        <v>128</v>
      </c>
    </row>
    <row r="557" s="2" customFormat="1" ht="21.75" customHeight="1">
      <c r="A557" s="39"/>
      <c r="B557" s="40"/>
      <c r="C557" s="295" t="s">
        <v>336</v>
      </c>
      <c r="D557" s="295" t="s">
        <v>219</v>
      </c>
      <c r="E557" s="296" t="s">
        <v>1083</v>
      </c>
      <c r="F557" s="297" t="s">
        <v>1084</v>
      </c>
      <c r="G557" s="298" t="s">
        <v>408</v>
      </c>
      <c r="H557" s="299">
        <v>1</v>
      </c>
      <c r="I557" s="300"/>
      <c r="J557" s="301">
        <f>ROUND(I557*H557,2)</f>
        <v>0</v>
      </c>
      <c r="K557" s="302"/>
      <c r="L557" s="303"/>
      <c r="M557" s="304" t="s">
        <v>1</v>
      </c>
      <c r="N557" s="305" t="s">
        <v>38</v>
      </c>
      <c r="O557" s="92"/>
      <c r="P557" s="247">
        <f>O557*H557</f>
        <v>0</v>
      </c>
      <c r="Q557" s="247">
        <v>0.0097000000000000003</v>
      </c>
      <c r="R557" s="247">
        <f>Q557*H557</f>
        <v>0.0097000000000000003</v>
      </c>
      <c r="S557" s="247">
        <v>0</v>
      </c>
      <c r="T557" s="248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49" t="s">
        <v>184</v>
      </c>
      <c r="AT557" s="249" t="s">
        <v>219</v>
      </c>
      <c r="AU557" s="249" t="s">
        <v>83</v>
      </c>
      <c r="AY557" s="18" t="s">
        <v>128</v>
      </c>
      <c r="BE557" s="250">
        <f>IF(N557="základní",J557,0)</f>
        <v>0</v>
      </c>
      <c r="BF557" s="250">
        <f>IF(N557="snížená",J557,0)</f>
        <v>0</v>
      </c>
      <c r="BG557" s="250">
        <f>IF(N557="zákl. přenesená",J557,0)</f>
        <v>0</v>
      </c>
      <c r="BH557" s="250">
        <f>IF(N557="sníž. přenesená",J557,0)</f>
        <v>0</v>
      </c>
      <c r="BI557" s="250">
        <f>IF(N557="nulová",J557,0)</f>
        <v>0</v>
      </c>
      <c r="BJ557" s="18" t="s">
        <v>81</v>
      </c>
      <c r="BK557" s="250">
        <f>ROUND(I557*H557,2)</f>
        <v>0</v>
      </c>
      <c r="BL557" s="18" t="s">
        <v>134</v>
      </c>
      <c r="BM557" s="249" t="s">
        <v>1085</v>
      </c>
    </row>
    <row r="558" s="13" customFormat="1">
      <c r="A558" s="13"/>
      <c r="B558" s="251"/>
      <c r="C558" s="252"/>
      <c r="D558" s="253" t="s">
        <v>136</v>
      </c>
      <c r="E558" s="254" t="s">
        <v>1</v>
      </c>
      <c r="F558" s="255" t="s">
        <v>421</v>
      </c>
      <c r="G558" s="252"/>
      <c r="H558" s="254" t="s">
        <v>1</v>
      </c>
      <c r="I558" s="256"/>
      <c r="J558" s="252"/>
      <c r="K558" s="252"/>
      <c r="L558" s="257"/>
      <c r="M558" s="258"/>
      <c r="N558" s="259"/>
      <c r="O558" s="259"/>
      <c r="P558" s="259"/>
      <c r="Q558" s="259"/>
      <c r="R558" s="259"/>
      <c r="S558" s="259"/>
      <c r="T558" s="260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61" t="s">
        <v>136</v>
      </c>
      <c r="AU558" s="261" t="s">
        <v>83</v>
      </c>
      <c r="AV558" s="13" t="s">
        <v>81</v>
      </c>
      <c r="AW558" s="13" t="s">
        <v>30</v>
      </c>
      <c r="AX558" s="13" t="s">
        <v>73</v>
      </c>
      <c r="AY558" s="261" t="s">
        <v>128</v>
      </c>
    </row>
    <row r="559" s="13" customFormat="1">
      <c r="A559" s="13"/>
      <c r="B559" s="251"/>
      <c r="C559" s="252"/>
      <c r="D559" s="253" t="s">
        <v>136</v>
      </c>
      <c r="E559" s="254" t="s">
        <v>1</v>
      </c>
      <c r="F559" s="255" t="s">
        <v>422</v>
      </c>
      <c r="G559" s="252"/>
      <c r="H559" s="254" t="s">
        <v>1</v>
      </c>
      <c r="I559" s="256"/>
      <c r="J559" s="252"/>
      <c r="K559" s="252"/>
      <c r="L559" s="257"/>
      <c r="M559" s="258"/>
      <c r="N559" s="259"/>
      <c r="O559" s="259"/>
      <c r="P559" s="259"/>
      <c r="Q559" s="259"/>
      <c r="R559" s="259"/>
      <c r="S559" s="259"/>
      <c r="T559" s="260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61" t="s">
        <v>136</v>
      </c>
      <c r="AU559" s="261" t="s">
        <v>83</v>
      </c>
      <c r="AV559" s="13" t="s">
        <v>81</v>
      </c>
      <c r="AW559" s="13" t="s">
        <v>30</v>
      </c>
      <c r="AX559" s="13" t="s">
        <v>73</v>
      </c>
      <c r="AY559" s="261" t="s">
        <v>128</v>
      </c>
    </row>
    <row r="560" s="13" customFormat="1">
      <c r="A560" s="13"/>
      <c r="B560" s="251"/>
      <c r="C560" s="252"/>
      <c r="D560" s="253" t="s">
        <v>136</v>
      </c>
      <c r="E560" s="254" t="s">
        <v>1</v>
      </c>
      <c r="F560" s="255" t="s">
        <v>423</v>
      </c>
      <c r="G560" s="252"/>
      <c r="H560" s="254" t="s">
        <v>1</v>
      </c>
      <c r="I560" s="256"/>
      <c r="J560" s="252"/>
      <c r="K560" s="252"/>
      <c r="L560" s="257"/>
      <c r="M560" s="258"/>
      <c r="N560" s="259"/>
      <c r="O560" s="259"/>
      <c r="P560" s="259"/>
      <c r="Q560" s="259"/>
      <c r="R560" s="259"/>
      <c r="S560" s="259"/>
      <c r="T560" s="260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61" t="s">
        <v>136</v>
      </c>
      <c r="AU560" s="261" t="s">
        <v>83</v>
      </c>
      <c r="AV560" s="13" t="s">
        <v>81</v>
      </c>
      <c r="AW560" s="13" t="s">
        <v>30</v>
      </c>
      <c r="AX560" s="13" t="s">
        <v>73</v>
      </c>
      <c r="AY560" s="261" t="s">
        <v>128</v>
      </c>
    </row>
    <row r="561" s="13" customFormat="1">
      <c r="A561" s="13"/>
      <c r="B561" s="251"/>
      <c r="C561" s="252"/>
      <c r="D561" s="253" t="s">
        <v>136</v>
      </c>
      <c r="E561" s="254" t="s">
        <v>1</v>
      </c>
      <c r="F561" s="255" t="s">
        <v>414</v>
      </c>
      <c r="G561" s="252"/>
      <c r="H561" s="254" t="s">
        <v>1</v>
      </c>
      <c r="I561" s="256"/>
      <c r="J561" s="252"/>
      <c r="K561" s="252"/>
      <c r="L561" s="257"/>
      <c r="M561" s="258"/>
      <c r="N561" s="259"/>
      <c r="O561" s="259"/>
      <c r="P561" s="259"/>
      <c r="Q561" s="259"/>
      <c r="R561" s="259"/>
      <c r="S561" s="259"/>
      <c r="T561" s="260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61" t="s">
        <v>136</v>
      </c>
      <c r="AU561" s="261" t="s">
        <v>83</v>
      </c>
      <c r="AV561" s="13" t="s">
        <v>81</v>
      </c>
      <c r="AW561" s="13" t="s">
        <v>30</v>
      </c>
      <c r="AX561" s="13" t="s">
        <v>73</v>
      </c>
      <c r="AY561" s="261" t="s">
        <v>128</v>
      </c>
    </row>
    <row r="562" s="13" customFormat="1">
      <c r="A562" s="13"/>
      <c r="B562" s="251"/>
      <c r="C562" s="252"/>
      <c r="D562" s="253" t="s">
        <v>136</v>
      </c>
      <c r="E562" s="254" t="s">
        <v>1</v>
      </c>
      <c r="F562" s="255" t="s">
        <v>1043</v>
      </c>
      <c r="G562" s="252"/>
      <c r="H562" s="254" t="s">
        <v>1</v>
      </c>
      <c r="I562" s="256"/>
      <c r="J562" s="252"/>
      <c r="K562" s="252"/>
      <c r="L562" s="257"/>
      <c r="M562" s="258"/>
      <c r="N562" s="259"/>
      <c r="O562" s="259"/>
      <c r="P562" s="259"/>
      <c r="Q562" s="259"/>
      <c r="R562" s="259"/>
      <c r="S562" s="259"/>
      <c r="T562" s="260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61" t="s">
        <v>136</v>
      </c>
      <c r="AU562" s="261" t="s">
        <v>83</v>
      </c>
      <c r="AV562" s="13" t="s">
        <v>81</v>
      </c>
      <c r="AW562" s="13" t="s">
        <v>30</v>
      </c>
      <c r="AX562" s="13" t="s">
        <v>73</v>
      </c>
      <c r="AY562" s="261" t="s">
        <v>128</v>
      </c>
    </row>
    <row r="563" s="13" customFormat="1">
      <c r="A563" s="13"/>
      <c r="B563" s="251"/>
      <c r="C563" s="252"/>
      <c r="D563" s="253" t="s">
        <v>136</v>
      </c>
      <c r="E563" s="254" t="s">
        <v>1</v>
      </c>
      <c r="F563" s="255" t="s">
        <v>1081</v>
      </c>
      <c r="G563" s="252"/>
      <c r="H563" s="254" t="s">
        <v>1</v>
      </c>
      <c r="I563" s="256"/>
      <c r="J563" s="252"/>
      <c r="K563" s="252"/>
      <c r="L563" s="257"/>
      <c r="M563" s="258"/>
      <c r="N563" s="259"/>
      <c r="O563" s="259"/>
      <c r="P563" s="259"/>
      <c r="Q563" s="259"/>
      <c r="R563" s="259"/>
      <c r="S563" s="259"/>
      <c r="T563" s="260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61" t="s">
        <v>136</v>
      </c>
      <c r="AU563" s="261" t="s">
        <v>83</v>
      </c>
      <c r="AV563" s="13" t="s">
        <v>81</v>
      </c>
      <c r="AW563" s="13" t="s">
        <v>30</v>
      </c>
      <c r="AX563" s="13" t="s">
        <v>73</v>
      </c>
      <c r="AY563" s="261" t="s">
        <v>128</v>
      </c>
    </row>
    <row r="564" s="14" customFormat="1">
      <c r="A564" s="14"/>
      <c r="B564" s="262"/>
      <c r="C564" s="263"/>
      <c r="D564" s="253" t="s">
        <v>136</v>
      </c>
      <c r="E564" s="264" t="s">
        <v>1</v>
      </c>
      <c r="F564" s="265" t="s">
        <v>81</v>
      </c>
      <c r="G564" s="263"/>
      <c r="H564" s="266">
        <v>1</v>
      </c>
      <c r="I564" s="267"/>
      <c r="J564" s="263"/>
      <c r="K564" s="263"/>
      <c r="L564" s="268"/>
      <c r="M564" s="269"/>
      <c r="N564" s="270"/>
      <c r="O564" s="270"/>
      <c r="P564" s="270"/>
      <c r="Q564" s="270"/>
      <c r="R564" s="270"/>
      <c r="S564" s="270"/>
      <c r="T564" s="271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72" t="s">
        <v>136</v>
      </c>
      <c r="AU564" s="272" t="s">
        <v>83</v>
      </c>
      <c r="AV564" s="14" t="s">
        <v>83</v>
      </c>
      <c r="AW564" s="14" t="s">
        <v>30</v>
      </c>
      <c r="AX564" s="14" t="s">
        <v>81</v>
      </c>
      <c r="AY564" s="272" t="s">
        <v>128</v>
      </c>
    </row>
    <row r="565" s="2" customFormat="1" ht="21.75" customHeight="1">
      <c r="A565" s="39"/>
      <c r="B565" s="40"/>
      <c r="C565" s="295" t="s">
        <v>410</v>
      </c>
      <c r="D565" s="295" t="s">
        <v>219</v>
      </c>
      <c r="E565" s="296" t="s">
        <v>1086</v>
      </c>
      <c r="F565" s="297" t="s">
        <v>1087</v>
      </c>
      <c r="G565" s="298" t="s">
        <v>408</v>
      </c>
      <c r="H565" s="299">
        <v>1</v>
      </c>
      <c r="I565" s="300"/>
      <c r="J565" s="301">
        <f>ROUND(I565*H565,2)</f>
        <v>0</v>
      </c>
      <c r="K565" s="302"/>
      <c r="L565" s="303"/>
      <c r="M565" s="304" t="s">
        <v>1</v>
      </c>
      <c r="N565" s="305" t="s">
        <v>38</v>
      </c>
      <c r="O565" s="92"/>
      <c r="P565" s="247">
        <f>O565*H565</f>
        <v>0</v>
      </c>
      <c r="Q565" s="247">
        <v>0.0086999999999999994</v>
      </c>
      <c r="R565" s="247">
        <f>Q565*H565</f>
        <v>0.0086999999999999994</v>
      </c>
      <c r="S565" s="247">
        <v>0</v>
      </c>
      <c r="T565" s="248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49" t="s">
        <v>184</v>
      </c>
      <c r="AT565" s="249" t="s">
        <v>219</v>
      </c>
      <c r="AU565" s="249" t="s">
        <v>83</v>
      </c>
      <c r="AY565" s="18" t="s">
        <v>128</v>
      </c>
      <c r="BE565" s="250">
        <f>IF(N565="základní",J565,0)</f>
        <v>0</v>
      </c>
      <c r="BF565" s="250">
        <f>IF(N565="snížená",J565,0)</f>
        <v>0</v>
      </c>
      <c r="BG565" s="250">
        <f>IF(N565="zákl. přenesená",J565,0)</f>
        <v>0</v>
      </c>
      <c r="BH565" s="250">
        <f>IF(N565="sníž. přenesená",J565,0)</f>
        <v>0</v>
      </c>
      <c r="BI565" s="250">
        <f>IF(N565="nulová",J565,0)</f>
        <v>0</v>
      </c>
      <c r="BJ565" s="18" t="s">
        <v>81</v>
      </c>
      <c r="BK565" s="250">
        <f>ROUND(I565*H565,2)</f>
        <v>0</v>
      </c>
      <c r="BL565" s="18" t="s">
        <v>134</v>
      </c>
      <c r="BM565" s="249" t="s">
        <v>1088</v>
      </c>
    </row>
    <row r="566" s="13" customFormat="1">
      <c r="A566" s="13"/>
      <c r="B566" s="251"/>
      <c r="C566" s="252"/>
      <c r="D566" s="253" t="s">
        <v>136</v>
      </c>
      <c r="E566" s="254" t="s">
        <v>1</v>
      </c>
      <c r="F566" s="255" t="s">
        <v>421</v>
      </c>
      <c r="G566" s="252"/>
      <c r="H566" s="254" t="s">
        <v>1</v>
      </c>
      <c r="I566" s="256"/>
      <c r="J566" s="252"/>
      <c r="K566" s="252"/>
      <c r="L566" s="257"/>
      <c r="M566" s="258"/>
      <c r="N566" s="259"/>
      <c r="O566" s="259"/>
      <c r="P566" s="259"/>
      <c r="Q566" s="259"/>
      <c r="R566" s="259"/>
      <c r="S566" s="259"/>
      <c r="T566" s="26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61" t="s">
        <v>136</v>
      </c>
      <c r="AU566" s="261" t="s">
        <v>83</v>
      </c>
      <c r="AV566" s="13" t="s">
        <v>81</v>
      </c>
      <c r="AW566" s="13" t="s">
        <v>30</v>
      </c>
      <c r="AX566" s="13" t="s">
        <v>73</v>
      </c>
      <c r="AY566" s="261" t="s">
        <v>128</v>
      </c>
    </row>
    <row r="567" s="13" customFormat="1">
      <c r="A567" s="13"/>
      <c r="B567" s="251"/>
      <c r="C567" s="252"/>
      <c r="D567" s="253" t="s">
        <v>136</v>
      </c>
      <c r="E567" s="254" t="s">
        <v>1</v>
      </c>
      <c r="F567" s="255" t="s">
        <v>422</v>
      </c>
      <c r="G567" s="252"/>
      <c r="H567" s="254" t="s">
        <v>1</v>
      </c>
      <c r="I567" s="256"/>
      <c r="J567" s="252"/>
      <c r="K567" s="252"/>
      <c r="L567" s="257"/>
      <c r="M567" s="258"/>
      <c r="N567" s="259"/>
      <c r="O567" s="259"/>
      <c r="P567" s="259"/>
      <c r="Q567" s="259"/>
      <c r="R567" s="259"/>
      <c r="S567" s="259"/>
      <c r="T567" s="260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61" t="s">
        <v>136</v>
      </c>
      <c r="AU567" s="261" t="s">
        <v>83</v>
      </c>
      <c r="AV567" s="13" t="s">
        <v>81</v>
      </c>
      <c r="AW567" s="13" t="s">
        <v>30</v>
      </c>
      <c r="AX567" s="13" t="s">
        <v>73</v>
      </c>
      <c r="AY567" s="261" t="s">
        <v>128</v>
      </c>
    </row>
    <row r="568" s="13" customFormat="1">
      <c r="A568" s="13"/>
      <c r="B568" s="251"/>
      <c r="C568" s="252"/>
      <c r="D568" s="253" t="s">
        <v>136</v>
      </c>
      <c r="E568" s="254" t="s">
        <v>1</v>
      </c>
      <c r="F568" s="255" t="s">
        <v>423</v>
      </c>
      <c r="G568" s="252"/>
      <c r="H568" s="254" t="s">
        <v>1</v>
      </c>
      <c r="I568" s="256"/>
      <c r="J568" s="252"/>
      <c r="K568" s="252"/>
      <c r="L568" s="257"/>
      <c r="M568" s="258"/>
      <c r="N568" s="259"/>
      <c r="O568" s="259"/>
      <c r="P568" s="259"/>
      <c r="Q568" s="259"/>
      <c r="R568" s="259"/>
      <c r="S568" s="259"/>
      <c r="T568" s="26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61" t="s">
        <v>136</v>
      </c>
      <c r="AU568" s="261" t="s">
        <v>83</v>
      </c>
      <c r="AV568" s="13" t="s">
        <v>81</v>
      </c>
      <c r="AW568" s="13" t="s">
        <v>30</v>
      </c>
      <c r="AX568" s="13" t="s">
        <v>73</v>
      </c>
      <c r="AY568" s="261" t="s">
        <v>128</v>
      </c>
    </row>
    <row r="569" s="13" customFormat="1">
      <c r="A569" s="13"/>
      <c r="B569" s="251"/>
      <c r="C569" s="252"/>
      <c r="D569" s="253" t="s">
        <v>136</v>
      </c>
      <c r="E569" s="254" t="s">
        <v>1</v>
      </c>
      <c r="F569" s="255" t="s">
        <v>414</v>
      </c>
      <c r="G569" s="252"/>
      <c r="H569" s="254" t="s">
        <v>1</v>
      </c>
      <c r="I569" s="256"/>
      <c r="J569" s="252"/>
      <c r="K569" s="252"/>
      <c r="L569" s="257"/>
      <c r="M569" s="258"/>
      <c r="N569" s="259"/>
      <c r="O569" s="259"/>
      <c r="P569" s="259"/>
      <c r="Q569" s="259"/>
      <c r="R569" s="259"/>
      <c r="S569" s="259"/>
      <c r="T569" s="260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61" t="s">
        <v>136</v>
      </c>
      <c r="AU569" s="261" t="s">
        <v>83</v>
      </c>
      <c r="AV569" s="13" t="s">
        <v>81</v>
      </c>
      <c r="AW569" s="13" t="s">
        <v>30</v>
      </c>
      <c r="AX569" s="13" t="s">
        <v>73</v>
      </c>
      <c r="AY569" s="261" t="s">
        <v>128</v>
      </c>
    </row>
    <row r="570" s="13" customFormat="1">
      <c r="A570" s="13"/>
      <c r="B570" s="251"/>
      <c r="C570" s="252"/>
      <c r="D570" s="253" t="s">
        <v>136</v>
      </c>
      <c r="E570" s="254" t="s">
        <v>1</v>
      </c>
      <c r="F570" s="255" t="s">
        <v>1043</v>
      </c>
      <c r="G570" s="252"/>
      <c r="H570" s="254" t="s">
        <v>1</v>
      </c>
      <c r="I570" s="256"/>
      <c r="J570" s="252"/>
      <c r="K570" s="252"/>
      <c r="L570" s="257"/>
      <c r="M570" s="258"/>
      <c r="N570" s="259"/>
      <c r="O570" s="259"/>
      <c r="P570" s="259"/>
      <c r="Q570" s="259"/>
      <c r="R570" s="259"/>
      <c r="S570" s="259"/>
      <c r="T570" s="260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61" t="s">
        <v>136</v>
      </c>
      <c r="AU570" s="261" t="s">
        <v>83</v>
      </c>
      <c r="AV570" s="13" t="s">
        <v>81</v>
      </c>
      <c r="AW570" s="13" t="s">
        <v>30</v>
      </c>
      <c r="AX570" s="13" t="s">
        <v>73</v>
      </c>
      <c r="AY570" s="261" t="s">
        <v>128</v>
      </c>
    </row>
    <row r="571" s="13" customFormat="1">
      <c r="A571" s="13"/>
      <c r="B571" s="251"/>
      <c r="C571" s="252"/>
      <c r="D571" s="253" t="s">
        <v>136</v>
      </c>
      <c r="E571" s="254" t="s">
        <v>1</v>
      </c>
      <c r="F571" s="255" t="s">
        <v>1082</v>
      </c>
      <c r="G571" s="252"/>
      <c r="H571" s="254" t="s">
        <v>1</v>
      </c>
      <c r="I571" s="256"/>
      <c r="J571" s="252"/>
      <c r="K571" s="252"/>
      <c r="L571" s="257"/>
      <c r="M571" s="258"/>
      <c r="N571" s="259"/>
      <c r="O571" s="259"/>
      <c r="P571" s="259"/>
      <c r="Q571" s="259"/>
      <c r="R571" s="259"/>
      <c r="S571" s="259"/>
      <c r="T571" s="260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61" t="s">
        <v>136</v>
      </c>
      <c r="AU571" s="261" t="s">
        <v>83</v>
      </c>
      <c r="AV571" s="13" t="s">
        <v>81</v>
      </c>
      <c r="AW571" s="13" t="s">
        <v>30</v>
      </c>
      <c r="AX571" s="13" t="s">
        <v>73</v>
      </c>
      <c r="AY571" s="261" t="s">
        <v>128</v>
      </c>
    </row>
    <row r="572" s="14" customFormat="1">
      <c r="A572" s="14"/>
      <c r="B572" s="262"/>
      <c r="C572" s="263"/>
      <c r="D572" s="253" t="s">
        <v>136</v>
      </c>
      <c r="E572" s="264" t="s">
        <v>1</v>
      </c>
      <c r="F572" s="265" t="s">
        <v>81</v>
      </c>
      <c r="G572" s="263"/>
      <c r="H572" s="266">
        <v>1</v>
      </c>
      <c r="I572" s="267"/>
      <c r="J572" s="263"/>
      <c r="K572" s="263"/>
      <c r="L572" s="268"/>
      <c r="M572" s="269"/>
      <c r="N572" s="270"/>
      <c r="O572" s="270"/>
      <c r="P572" s="270"/>
      <c r="Q572" s="270"/>
      <c r="R572" s="270"/>
      <c r="S572" s="270"/>
      <c r="T572" s="27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72" t="s">
        <v>136</v>
      </c>
      <c r="AU572" s="272" t="s">
        <v>83</v>
      </c>
      <c r="AV572" s="14" t="s">
        <v>83</v>
      </c>
      <c r="AW572" s="14" t="s">
        <v>30</v>
      </c>
      <c r="AX572" s="14" t="s">
        <v>81</v>
      </c>
      <c r="AY572" s="272" t="s">
        <v>128</v>
      </c>
    </row>
    <row r="573" s="2" customFormat="1" ht="16.5" customHeight="1">
      <c r="A573" s="39"/>
      <c r="B573" s="40"/>
      <c r="C573" s="295" t="s">
        <v>417</v>
      </c>
      <c r="D573" s="295" t="s">
        <v>219</v>
      </c>
      <c r="E573" s="296" t="s">
        <v>1089</v>
      </c>
      <c r="F573" s="297" t="s">
        <v>1090</v>
      </c>
      <c r="G573" s="298" t="s">
        <v>408</v>
      </c>
      <c r="H573" s="299">
        <v>1</v>
      </c>
      <c r="I573" s="300"/>
      <c r="J573" s="301">
        <f>ROUND(I573*H573,2)</f>
        <v>0</v>
      </c>
      <c r="K573" s="302"/>
      <c r="L573" s="303"/>
      <c r="M573" s="304" t="s">
        <v>1</v>
      </c>
      <c r="N573" s="305" t="s">
        <v>38</v>
      </c>
      <c r="O573" s="92"/>
      <c r="P573" s="247">
        <f>O573*H573</f>
        <v>0</v>
      </c>
      <c r="Q573" s="247">
        <v>0.0089999999999999993</v>
      </c>
      <c r="R573" s="247">
        <f>Q573*H573</f>
        <v>0.0089999999999999993</v>
      </c>
      <c r="S573" s="247">
        <v>0</v>
      </c>
      <c r="T573" s="248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49" t="s">
        <v>184</v>
      </c>
      <c r="AT573" s="249" t="s">
        <v>219</v>
      </c>
      <c r="AU573" s="249" t="s">
        <v>83</v>
      </c>
      <c r="AY573" s="18" t="s">
        <v>128</v>
      </c>
      <c r="BE573" s="250">
        <f>IF(N573="základní",J573,0)</f>
        <v>0</v>
      </c>
      <c r="BF573" s="250">
        <f>IF(N573="snížená",J573,0)</f>
        <v>0</v>
      </c>
      <c r="BG573" s="250">
        <f>IF(N573="zákl. přenesená",J573,0)</f>
        <v>0</v>
      </c>
      <c r="BH573" s="250">
        <f>IF(N573="sníž. přenesená",J573,0)</f>
        <v>0</v>
      </c>
      <c r="BI573" s="250">
        <f>IF(N573="nulová",J573,0)</f>
        <v>0</v>
      </c>
      <c r="BJ573" s="18" t="s">
        <v>81</v>
      </c>
      <c r="BK573" s="250">
        <f>ROUND(I573*H573,2)</f>
        <v>0</v>
      </c>
      <c r="BL573" s="18" t="s">
        <v>134</v>
      </c>
      <c r="BM573" s="249" t="s">
        <v>1091</v>
      </c>
    </row>
    <row r="574" s="13" customFormat="1">
      <c r="A574" s="13"/>
      <c r="B574" s="251"/>
      <c r="C574" s="252"/>
      <c r="D574" s="253" t="s">
        <v>136</v>
      </c>
      <c r="E574" s="254" t="s">
        <v>1</v>
      </c>
      <c r="F574" s="255" t="s">
        <v>421</v>
      </c>
      <c r="G574" s="252"/>
      <c r="H574" s="254" t="s">
        <v>1</v>
      </c>
      <c r="I574" s="256"/>
      <c r="J574" s="252"/>
      <c r="K574" s="252"/>
      <c r="L574" s="257"/>
      <c r="M574" s="258"/>
      <c r="N574" s="259"/>
      <c r="O574" s="259"/>
      <c r="P574" s="259"/>
      <c r="Q574" s="259"/>
      <c r="R574" s="259"/>
      <c r="S574" s="259"/>
      <c r="T574" s="260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61" t="s">
        <v>136</v>
      </c>
      <c r="AU574" s="261" t="s">
        <v>83</v>
      </c>
      <c r="AV574" s="13" t="s">
        <v>81</v>
      </c>
      <c r="AW574" s="13" t="s">
        <v>30</v>
      </c>
      <c r="AX574" s="13" t="s">
        <v>73</v>
      </c>
      <c r="AY574" s="261" t="s">
        <v>128</v>
      </c>
    </row>
    <row r="575" s="13" customFormat="1">
      <c r="A575" s="13"/>
      <c r="B575" s="251"/>
      <c r="C575" s="252"/>
      <c r="D575" s="253" t="s">
        <v>136</v>
      </c>
      <c r="E575" s="254" t="s">
        <v>1</v>
      </c>
      <c r="F575" s="255" t="s">
        <v>422</v>
      </c>
      <c r="G575" s="252"/>
      <c r="H575" s="254" t="s">
        <v>1</v>
      </c>
      <c r="I575" s="256"/>
      <c r="J575" s="252"/>
      <c r="K575" s="252"/>
      <c r="L575" s="257"/>
      <c r="M575" s="258"/>
      <c r="N575" s="259"/>
      <c r="O575" s="259"/>
      <c r="P575" s="259"/>
      <c r="Q575" s="259"/>
      <c r="R575" s="259"/>
      <c r="S575" s="259"/>
      <c r="T575" s="260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61" t="s">
        <v>136</v>
      </c>
      <c r="AU575" s="261" t="s">
        <v>83</v>
      </c>
      <c r="AV575" s="13" t="s">
        <v>81</v>
      </c>
      <c r="AW575" s="13" t="s">
        <v>30</v>
      </c>
      <c r="AX575" s="13" t="s">
        <v>73</v>
      </c>
      <c r="AY575" s="261" t="s">
        <v>128</v>
      </c>
    </row>
    <row r="576" s="13" customFormat="1">
      <c r="A576" s="13"/>
      <c r="B576" s="251"/>
      <c r="C576" s="252"/>
      <c r="D576" s="253" t="s">
        <v>136</v>
      </c>
      <c r="E576" s="254" t="s">
        <v>1</v>
      </c>
      <c r="F576" s="255" t="s">
        <v>423</v>
      </c>
      <c r="G576" s="252"/>
      <c r="H576" s="254" t="s">
        <v>1</v>
      </c>
      <c r="I576" s="256"/>
      <c r="J576" s="252"/>
      <c r="K576" s="252"/>
      <c r="L576" s="257"/>
      <c r="M576" s="258"/>
      <c r="N576" s="259"/>
      <c r="O576" s="259"/>
      <c r="P576" s="259"/>
      <c r="Q576" s="259"/>
      <c r="R576" s="259"/>
      <c r="S576" s="259"/>
      <c r="T576" s="260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61" t="s">
        <v>136</v>
      </c>
      <c r="AU576" s="261" t="s">
        <v>83</v>
      </c>
      <c r="AV576" s="13" t="s">
        <v>81</v>
      </c>
      <c r="AW576" s="13" t="s">
        <v>30</v>
      </c>
      <c r="AX576" s="13" t="s">
        <v>73</v>
      </c>
      <c r="AY576" s="261" t="s">
        <v>128</v>
      </c>
    </row>
    <row r="577" s="13" customFormat="1">
      <c r="A577" s="13"/>
      <c r="B577" s="251"/>
      <c r="C577" s="252"/>
      <c r="D577" s="253" t="s">
        <v>136</v>
      </c>
      <c r="E577" s="254" t="s">
        <v>1</v>
      </c>
      <c r="F577" s="255" t="s">
        <v>414</v>
      </c>
      <c r="G577" s="252"/>
      <c r="H577" s="254" t="s">
        <v>1</v>
      </c>
      <c r="I577" s="256"/>
      <c r="J577" s="252"/>
      <c r="K577" s="252"/>
      <c r="L577" s="257"/>
      <c r="M577" s="258"/>
      <c r="N577" s="259"/>
      <c r="O577" s="259"/>
      <c r="P577" s="259"/>
      <c r="Q577" s="259"/>
      <c r="R577" s="259"/>
      <c r="S577" s="259"/>
      <c r="T577" s="260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61" t="s">
        <v>136</v>
      </c>
      <c r="AU577" s="261" t="s">
        <v>83</v>
      </c>
      <c r="AV577" s="13" t="s">
        <v>81</v>
      </c>
      <c r="AW577" s="13" t="s">
        <v>30</v>
      </c>
      <c r="AX577" s="13" t="s">
        <v>73</v>
      </c>
      <c r="AY577" s="261" t="s">
        <v>128</v>
      </c>
    </row>
    <row r="578" s="13" customFormat="1">
      <c r="A578" s="13"/>
      <c r="B578" s="251"/>
      <c r="C578" s="252"/>
      <c r="D578" s="253" t="s">
        <v>136</v>
      </c>
      <c r="E578" s="254" t="s">
        <v>1</v>
      </c>
      <c r="F578" s="255" t="s">
        <v>1043</v>
      </c>
      <c r="G578" s="252"/>
      <c r="H578" s="254" t="s">
        <v>1</v>
      </c>
      <c r="I578" s="256"/>
      <c r="J578" s="252"/>
      <c r="K578" s="252"/>
      <c r="L578" s="257"/>
      <c r="M578" s="258"/>
      <c r="N578" s="259"/>
      <c r="O578" s="259"/>
      <c r="P578" s="259"/>
      <c r="Q578" s="259"/>
      <c r="R578" s="259"/>
      <c r="S578" s="259"/>
      <c r="T578" s="260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61" t="s">
        <v>136</v>
      </c>
      <c r="AU578" s="261" t="s">
        <v>83</v>
      </c>
      <c r="AV578" s="13" t="s">
        <v>81</v>
      </c>
      <c r="AW578" s="13" t="s">
        <v>30</v>
      </c>
      <c r="AX578" s="13" t="s">
        <v>73</v>
      </c>
      <c r="AY578" s="261" t="s">
        <v>128</v>
      </c>
    </row>
    <row r="579" s="13" customFormat="1">
      <c r="A579" s="13"/>
      <c r="B579" s="251"/>
      <c r="C579" s="252"/>
      <c r="D579" s="253" t="s">
        <v>136</v>
      </c>
      <c r="E579" s="254" t="s">
        <v>1</v>
      </c>
      <c r="F579" s="255" t="s">
        <v>447</v>
      </c>
      <c r="G579" s="252"/>
      <c r="H579" s="254" t="s">
        <v>1</v>
      </c>
      <c r="I579" s="256"/>
      <c r="J579" s="252"/>
      <c r="K579" s="252"/>
      <c r="L579" s="257"/>
      <c r="M579" s="258"/>
      <c r="N579" s="259"/>
      <c r="O579" s="259"/>
      <c r="P579" s="259"/>
      <c r="Q579" s="259"/>
      <c r="R579" s="259"/>
      <c r="S579" s="259"/>
      <c r="T579" s="260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61" t="s">
        <v>136</v>
      </c>
      <c r="AU579" s="261" t="s">
        <v>83</v>
      </c>
      <c r="AV579" s="13" t="s">
        <v>81</v>
      </c>
      <c r="AW579" s="13" t="s">
        <v>30</v>
      </c>
      <c r="AX579" s="13" t="s">
        <v>73</v>
      </c>
      <c r="AY579" s="261" t="s">
        <v>128</v>
      </c>
    </row>
    <row r="580" s="14" customFormat="1">
      <c r="A580" s="14"/>
      <c r="B580" s="262"/>
      <c r="C580" s="263"/>
      <c r="D580" s="253" t="s">
        <v>136</v>
      </c>
      <c r="E580" s="264" t="s">
        <v>1</v>
      </c>
      <c r="F580" s="265" t="s">
        <v>81</v>
      </c>
      <c r="G580" s="263"/>
      <c r="H580" s="266">
        <v>1</v>
      </c>
      <c r="I580" s="267"/>
      <c r="J580" s="263"/>
      <c r="K580" s="263"/>
      <c r="L580" s="268"/>
      <c r="M580" s="269"/>
      <c r="N580" s="270"/>
      <c r="O580" s="270"/>
      <c r="P580" s="270"/>
      <c r="Q580" s="270"/>
      <c r="R580" s="270"/>
      <c r="S580" s="270"/>
      <c r="T580" s="271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72" t="s">
        <v>136</v>
      </c>
      <c r="AU580" s="272" t="s">
        <v>83</v>
      </c>
      <c r="AV580" s="14" t="s">
        <v>83</v>
      </c>
      <c r="AW580" s="14" t="s">
        <v>30</v>
      </c>
      <c r="AX580" s="14" t="s">
        <v>81</v>
      </c>
      <c r="AY580" s="272" t="s">
        <v>128</v>
      </c>
    </row>
    <row r="581" s="2" customFormat="1" ht="16.5" customHeight="1">
      <c r="A581" s="39"/>
      <c r="B581" s="40"/>
      <c r="C581" s="295" t="s">
        <v>427</v>
      </c>
      <c r="D581" s="295" t="s">
        <v>219</v>
      </c>
      <c r="E581" s="296" t="s">
        <v>1092</v>
      </c>
      <c r="F581" s="297" t="s">
        <v>1093</v>
      </c>
      <c r="G581" s="298" t="s">
        <v>408</v>
      </c>
      <c r="H581" s="299">
        <v>2</v>
      </c>
      <c r="I581" s="300"/>
      <c r="J581" s="301">
        <f>ROUND(I581*H581,2)</f>
        <v>0</v>
      </c>
      <c r="K581" s="302"/>
      <c r="L581" s="303"/>
      <c r="M581" s="304" t="s">
        <v>1</v>
      </c>
      <c r="N581" s="305" t="s">
        <v>38</v>
      </c>
      <c r="O581" s="92"/>
      <c r="P581" s="247">
        <f>O581*H581</f>
        <v>0</v>
      </c>
      <c r="Q581" s="247">
        <v>0.0035999999999999999</v>
      </c>
      <c r="R581" s="247">
        <f>Q581*H581</f>
        <v>0.0071999999999999998</v>
      </c>
      <c r="S581" s="247">
        <v>0</v>
      </c>
      <c r="T581" s="248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49" t="s">
        <v>184</v>
      </c>
      <c r="AT581" s="249" t="s">
        <v>219</v>
      </c>
      <c r="AU581" s="249" t="s">
        <v>83</v>
      </c>
      <c r="AY581" s="18" t="s">
        <v>128</v>
      </c>
      <c r="BE581" s="250">
        <f>IF(N581="základní",J581,0)</f>
        <v>0</v>
      </c>
      <c r="BF581" s="250">
        <f>IF(N581="snížená",J581,0)</f>
        <v>0</v>
      </c>
      <c r="BG581" s="250">
        <f>IF(N581="zákl. přenesená",J581,0)</f>
        <v>0</v>
      </c>
      <c r="BH581" s="250">
        <f>IF(N581="sníž. přenesená",J581,0)</f>
        <v>0</v>
      </c>
      <c r="BI581" s="250">
        <f>IF(N581="nulová",J581,0)</f>
        <v>0</v>
      </c>
      <c r="BJ581" s="18" t="s">
        <v>81</v>
      </c>
      <c r="BK581" s="250">
        <f>ROUND(I581*H581,2)</f>
        <v>0</v>
      </c>
      <c r="BL581" s="18" t="s">
        <v>134</v>
      </c>
      <c r="BM581" s="249" t="s">
        <v>1094</v>
      </c>
    </row>
    <row r="582" s="13" customFormat="1">
      <c r="A582" s="13"/>
      <c r="B582" s="251"/>
      <c r="C582" s="252"/>
      <c r="D582" s="253" t="s">
        <v>136</v>
      </c>
      <c r="E582" s="254" t="s">
        <v>1</v>
      </c>
      <c r="F582" s="255" t="s">
        <v>421</v>
      </c>
      <c r="G582" s="252"/>
      <c r="H582" s="254" t="s">
        <v>1</v>
      </c>
      <c r="I582" s="256"/>
      <c r="J582" s="252"/>
      <c r="K582" s="252"/>
      <c r="L582" s="257"/>
      <c r="M582" s="258"/>
      <c r="N582" s="259"/>
      <c r="O582" s="259"/>
      <c r="P582" s="259"/>
      <c r="Q582" s="259"/>
      <c r="R582" s="259"/>
      <c r="S582" s="259"/>
      <c r="T582" s="26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61" t="s">
        <v>136</v>
      </c>
      <c r="AU582" s="261" t="s">
        <v>83</v>
      </c>
      <c r="AV582" s="13" t="s">
        <v>81</v>
      </c>
      <c r="AW582" s="13" t="s">
        <v>30</v>
      </c>
      <c r="AX582" s="13" t="s">
        <v>73</v>
      </c>
      <c r="AY582" s="261" t="s">
        <v>128</v>
      </c>
    </row>
    <row r="583" s="13" customFormat="1">
      <c r="A583" s="13"/>
      <c r="B583" s="251"/>
      <c r="C583" s="252"/>
      <c r="D583" s="253" t="s">
        <v>136</v>
      </c>
      <c r="E583" s="254" t="s">
        <v>1</v>
      </c>
      <c r="F583" s="255" t="s">
        <v>422</v>
      </c>
      <c r="G583" s="252"/>
      <c r="H583" s="254" t="s">
        <v>1</v>
      </c>
      <c r="I583" s="256"/>
      <c r="J583" s="252"/>
      <c r="K583" s="252"/>
      <c r="L583" s="257"/>
      <c r="M583" s="258"/>
      <c r="N583" s="259"/>
      <c r="O583" s="259"/>
      <c r="P583" s="259"/>
      <c r="Q583" s="259"/>
      <c r="R583" s="259"/>
      <c r="S583" s="259"/>
      <c r="T583" s="26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61" t="s">
        <v>136</v>
      </c>
      <c r="AU583" s="261" t="s">
        <v>83</v>
      </c>
      <c r="AV583" s="13" t="s">
        <v>81</v>
      </c>
      <c r="AW583" s="13" t="s">
        <v>30</v>
      </c>
      <c r="AX583" s="13" t="s">
        <v>73</v>
      </c>
      <c r="AY583" s="261" t="s">
        <v>128</v>
      </c>
    </row>
    <row r="584" s="13" customFormat="1">
      <c r="A584" s="13"/>
      <c r="B584" s="251"/>
      <c r="C584" s="252"/>
      <c r="D584" s="253" t="s">
        <v>136</v>
      </c>
      <c r="E584" s="254" t="s">
        <v>1</v>
      </c>
      <c r="F584" s="255" t="s">
        <v>423</v>
      </c>
      <c r="G584" s="252"/>
      <c r="H584" s="254" t="s">
        <v>1</v>
      </c>
      <c r="I584" s="256"/>
      <c r="J584" s="252"/>
      <c r="K584" s="252"/>
      <c r="L584" s="257"/>
      <c r="M584" s="258"/>
      <c r="N584" s="259"/>
      <c r="O584" s="259"/>
      <c r="P584" s="259"/>
      <c r="Q584" s="259"/>
      <c r="R584" s="259"/>
      <c r="S584" s="259"/>
      <c r="T584" s="26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61" t="s">
        <v>136</v>
      </c>
      <c r="AU584" s="261" t="s">
        <v>83</v>
      </c>
      <c r="AV584" s="13" t="s">
        <v>81</v>
      </c>
      <c r="AW584" s="13" t="s">
        <v>30</v>
      </c>
      <c r="AX584" s="13" t="s">
        <v>73</v>
      </c>
      <c r="AY584" s="261" t="s">
        <v>128</v>
      </c>
    </row>
    <row r="585" s="13" customFormat="1">
      <c r="A585" s="13"/>
      <c r="B585" s="251"/>
      <c r="C585" s="252"/>
      <c r="D585" s="253" t="s">
        <v>136</v>
      </c>
      <c r="E585" s="254" t="s">
        <v>1</v>
      </c>
      <c r="F585" s="255" t="s">
        <v>414</v>
      </c>
      <c r="G585" s="252"/>
      <c r="H585" s="254" t="s">
        <v>1</v>
      </c>
      <c r="I585" s="256"/>
      <c r="J585" s="252"/>
      <c r="K585" s="252"/>
      <c r="L585" s="257"/>
      <c r="M585" s="258"/>
      <c r="N585" s="259"/>
      <c r="O585" s="259"/>
      <c r="P585" s="259"/>
      <c r="Q585" s="259"/>
      <c r="R585" s="259"/>
      <c r="S585" s="259"/>
      <c r="T585" s="260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61" t="s">
        <v>136</v>
      </c>
      <c r="AU585" s="261" t="s">
        <v>83</v>
      </c>
      <c r="AV585" s="13" t="s">
        <v>81</v>
      </c>
      <c r="AW585" s="13" t="s">
        <v>30</v>
      </c>
      <c r="AX585" s="13" t="s">
        <v>73</v>
      </c>
      <c r="AY585" s="261" t="s">
        <v>128</v>
      </c>
    </row>
    <row r="586" s="13" customFormat="1">
      <c r="A586" s="13"/>
      <c r="B586" s="251"/>
      <c r="C586" s="252"/>
      <c r="D586" s="253" t="s">
        <v>136</v>
      </c>
      <c r="E586" s="254" t="s">
        <v>1</v>
      </c>
      <c r="F586" s="255" t="s">
        <v>1043</v>
      </c>
      <c r="G586" s="252"/>
      <c r="H586" s="254" t="s">
        <v>1</v>
      </c>
      <c r="I586" s="256"/>
      <c r="J586" s="252"/>
      <c r="K586" s="252"/>
      <c r="L586" s="257"/>
      <c r="M586" s="258"/>
      <c r="N586" s="259"/>
      <c r="O586" s="259"/>
      <c r="P586" s="259"/>
      <c r="Q586" s="259"/>
      <c r="R586" s="259"/>
      <c r="S586" s="259"/>
      <c r="T586" s="26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61" t="s">
        <v>136</v>
      </c>
      <c r="AU586" s="261" t="s">
        <v>83</v>
      </c>
      <c r="AV586" s="13" t="s">
        <v>81</v>
      </c>
      <c r="AW586" s="13" t="s">
        <v>30</v>
      </c>
      <c r="AX586" s="13" t="s">
        <v>73</v>
      </c>
      <c r="AY586" s="261" t="s">
        <v>128</v>
      </c>
    </row>
    <row r="587" s="13" customFormat="1">
      <c r="A587" s="13"/>
      <c r="B587" s="251"/>
      <c r="C587" s="252"/>
      <c r="D587" s="253" t="s">
        <v>136</v>
      </c>
      <c r="E587" s="254" t="s">
        <v>1</v>
      </c>
      <c r="F587" s="255" t="s">
        <v>583</v>
      </c>
      <c r="G587" s="252"/>
      <c r="H587" s="254" t="s">
        <v>1</v>
      </c>
      <c r="I587" s="256"/>
      <c r="J587" s="252"/>
      <c r="K587" s="252"/>
      <c r="L587" s="257"/>
      <c r="M587" s="258"/>
      <c r="N587" s="259"/>
      <c r="O587" s="259"/>
      <c r="P587" s="259"/>
      <c r="Q587" s="259"/>
      <c r="R587" s="259"/>
      <c r="S587" s="259"/>
      <c r="T587" s="260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61" t="s">
        <v>136</v>
      </c>
      <c r="AU587" s="261" t="s">
        <v>83</v>
      </c>
      <c r="AV587" s="13" t="s">
        <v>81</v>
      </c>
      <c r="AW587" s="13" t="s">
        <v>30</v>
      </c>
      <c r="AX587" s="13" t="s">
        <v>73</v>
      </c>
      <c r="AY587" s="261" t="s">
        <v>128</v>
      </c>
    </row>
    <row r="588" s="14" customFormat="1">
      <c r="A588" s="14"/>
      <c r="B588" s="262"/>
      <c r="C588" s="263"/>
      <c r="D588" s="253" t="s">
        <v>136</v>
      </c>
      <c r="E588" s="264" t="s">
        <v>1</v>
      </c>
      <c r="F588" s="265" t="s">
        <v>83</v>
      </c>
      <c r="G588" s="263"/>
      <c r="H588" s="266">
        <v>2</v>
      </c>
      <c r="I588" s="267"/>
      <c r="J588" s="263"/>
      <c r="K588" s="263"/>
      <c r="L588" s="268"/>
      <c r="M588" s="269"/>
      <c r="N588" s="270"/>
      <c r="O588" s="270"/>
      <c r="P588" s="270"/>
      <c r="Q588" s="270"/>
      <c r="R588" s="270"/>
      <c r="S588" s="270"/>
      <c r="T588" s="271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72" t="s">
        <v>136</v>
      </c>
      <c r="AU588" s="272" t="s">
        <v>83</v>
      </c>
      <c r="AV588" s="14" t="s">
        <v>83</v>
      </c>
      <c r="AW588" s="14" t="s">
        <v>30</v>
      </c>
      <c r="AX588" s="14" t="s">
        <v>81</v>
      </c>
      <c r="AY588" s="272" t="s">
        <v>128</v>
      </c>
    </row>
    <row r="589" s="2" customFormat="1" ht="21.75" customHeight="1">
      <c r="A589" s="39"/>
      <c r="B589" s="40"/>
      <c r="C589" s="237" t="s">
        <v>433</v>
      </c>
      <c r="D589" s="237" t="s">
        <v>130</v>
      </c>
      <c r="E589" s="238" t="s">
        <v>442</v>
      </c>
      <c r="F589" s="239" t="s">
        <v>443</v>
      </c>
      <c r="G589" s="240" t="s">
        <v>408</v>
      </c>
      <c r="H589" s="241">
        <v>6</v>
      </c>
      <c r="I589" s="242"/>
      <c r="J589" s="243">
        <f>ROUND(I589*H589,2)</f>
        <v>0</v>
      </c>
      <c r="K589" s="244"/>
      <c r="L589" s="45"/>
      <c r="M589" s="245" t="s">
        <v>1</v>
      </c>
      <c r="N589" s="246" t="s">
        <v>38</v>
      </c>
      <c r="O589" s="92"/>
      <c r="P589" s="247">
        <f>O589*H589</f>
        <v>0</v>
      </c>
      <c r="Q589" s="247">
        <v>0.00296</v>
      </c>
      <c r="R589" s="247">
        <f>Q589*H589</f>
        <v>0.017759999999999998</v>
      </c>
      <c r="S589" s="247">
        <v>0</v>
      </c>
      <c r="T589" s="248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49" t="s">
        <v>134</v>
      </c>
      <c r="AT589" s="249" t="s">
        <v>130</v>
      </c>
      <c r="AU589" s="249" t="s">
        <v>83</v>
      </c>
      <c r="AY589" s="18" t="s">
        <v>128</v>
      </c>
      <c r="BE589" s="250">
        <f>IF(N589="základní",J589,0)</f>
        <v>0</v>
      </c>
      <c r="BF589" s="250">
        <f>IF(N589="snížená",J589,0)</f>
        <v>0</v>
      </c>
      <c r="BG589" s="250">
        <f>IF(N589="zákl. přenesená",J589,0)</f>
        <v>0</v>
      </c>
      <c r="BH589" s="250">
        <f>IF(N589="sníž. přenesená",J589,0)</f>
        <v>0</v>
      </c>
      <c r="BI589" s="250">
        <f>IF(N589="nulová",J589,0)</f>
        <v>0</v>
      </c>
      <c r="BJ589" s="18" t="s">
        <v>81</v>
      </c>
      <c r="BK589" s="250">
        <f>ROUND(I589*H589,2)</f>
        <v>0</v>
      </c>
      <c r="BL589" s="18" t="s">
        <v>134</v>
      </c>
      <c r="BM589" s="249" t="s">
        <v>1095</v>
      </c>
    </row>
    <row r="590" s="13" customFormat="1">
      <c r="A590" s="13"/>
      <c r="B590" s="251"/>
      <c r="C590" s="252"/>
      <c r="D590" s="253" t="s">
        <v>136</v>
      </c>
      <c r="E590" s="254" t="s">
        <v>1</v>
      </c>
      <c r="F590" s="255" t="s">
        <v>414</v>
      </c>
      <c r="G590" s="252"/>
      <c r="H590" s="254" t="s">
        <v>1</v>
      </c>
      <c r="I590" s="256"/>
      <c r="J590" s="252"/>
      <c r="K590" s="252"/>
      <c r="L590" s="257"/>
      <c r="M590" s="258"/>
      <c r="N590" s="259"/>
      <c r="O590" s="259"/>
      <c r="P590" s="259"/>
      <c r="Q590" s="259"/>
      <c r="R590" s="259"/>
      <c r="S590" s="259"/>
      <c r="T590" s="260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61" t="s">
        <v>136</v>
      </c>
      <c r="AU590" s="261" t="s">
        <v>83</v>
      </c>
      <c r="AV590" s="13" t="s">
        <v>81</v>
      </c>
      <c r="AW590" s="13" t="s">
        <v>30</v>
      </c>
      <c r="AX590" s="13" t="s">
        <v>73</v>
      </c>
      <c r="AY590" s="261" t="s">
        <v>128</v>
      </c>
    </row>
    <row r="591" s="13" customFormat="1">
      <c r="A591" s="13"/>
      <c r="B591" s="251"/>
      <c r="C591" s="252"/>
      <c r="D591" s="253" t="s">
        <v>136</v>
      </c>
      <c r="E591" s="254" t="s">
        <v>1</v>
      </c>
      <c r="F591" s="255" t="s">
        <v>1043</v>
      </c>
      <c r="G591" s="252"/>
      <c r="H591" s="254" t="s">
        <v>1</v>
      </c>
      <c r="I591" s="256"/>
      <c r="J591" s="252"/>
      <c r="K591" s="252"/>
      <c r="L591" s="257"/>
      <c r="M591" s="258"/>
      <c r="N591" s="259"/>
      <c r="O591" s="259"/>
      <c r="P591" s="259"/>
      <c r="Q591" s="259"/>
      <c r="R591" s="259"/>
      <c r="S591" s="259"/>
      <c r="T591" s="260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61" t="s">
        <v>136</v>
      </c>
      <c r="AU591" s="261" t="s">
        <v>83</v>
      </c>
      <c r="AV591" s="13" t="s">
        <v>81</v>
      </c>
      <c r="AW591" s="13" t="s">
        <v>30</v>
      </c>
      <c r="AX591" s="13" t="s">
        <v>73</v>
      </c>
      <c r="AY591" s="261" t="s">
        <v>128</v>
      </c>
    </row>
    <row r="592" s="13" customFormat="1">
      <c r="A592" s="13"/>
      <c r="B592" s="251"/>
      <c r="C592" s="252"/>
      <c r="D592" s="253" t="s">
        <v>136</v>
      </c>
      <c r="E592" s="254" t="s">
        <v>1</v>
      </c>
      <c r="F592" s="255" t="s">
        <v>464</v>
      </c>
      <c r="G592" s="252"/>
      <c r="H592" s="254" t="s">
        <v>1</v>
      </c>
      <c r="I592" s="256"/>
      <c r="J592" s="252"/>
      <c r="K592" s="252"/>
      <c r="L592" s="257"/>
      <c r="M592" s="258"/>
      <c r="N592" s="259"/>
      <c r="O592" s="259"/>
      <c r="P592" s="259"/>
      <c r="Q592" s="259"/>
      <c r="R592" s="259"/>
      <c r="S592" s="259"/>
      <c r="T592" s="26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61" t="s">
        <v>136</v>
      </c>
      <c r="AU592" s="261" t="s">
        <v>83</v>
      </c>
      <c r="AV592" s="13" t="s">
        <v>81</v>
      </c>
      <c r="AW592" s="13" t="s">
        <v>30</v>
      </c>
      <c r="AX592" s="13" t="s">
        <v>73</v>
      </c>
      <c r="AY592" s="261" t="s">
        <v>128</v>
      </c>
    </row>
    <row r="593" s="14" customFormat="1">
      <c r="A593" s="14"/>
      <c r="B593" s="262"/>
      <c r="C593" s="263"/>
      <c r="D593" s="253" t="s">
        <v>136</v>
      </c>
      <c r="E593" s="264" t="s">
        <v>1</v>
      </c>
      <c r="F593" s="265" t="s">
        <v>81</v>
      </c>
      <c r="G593" s="263"/>
      <c r="H593" s="266">
        <v>1</v>
      </c>
      <c r="I593" s="267"/>
      <c r="J593" s="263"/>
      <c r="K593" s="263"/>
      <c r="L593" s="268"/>
      <c r="M593" s="269"/>
      <c r="N593" s="270"/>
      <c r="O593" s="270"/>
      <c r="P593" s="270"/>
      <c r="Q593" s="270"/>
      <c r="R593" s="270"/>
      <c r="S593" s="270"/>
      <c r="T593" s="27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72" t="s">
        <v>136</v>
      </c>
      <c r="AU593" s="272" t="s">
        <v>83</v>
      </c>
      <c r="AV593" s="14" t="s">
        <v>83</v>
      </c>
      <c r="AW593" s="14" t="s">
        <v>30</v>
      </c>
      <c r="AX593" s="14" t="s">
        <v>73</v>
      </c>
      <c r="AY593" s="272" t="s">
        <v>128</v>
      </c>
    </row>
    <row r="594" s="13" customFormat="1">
      <c r="A594" s="13"/>
      <c r="B594" s="251"/>
      <c r="C594" s="252"/>
      <c r="D594" s="253" t="s">
        <v>136</v>
      </c>
      <c r="E594" s="254" t="s">
        <v>1</v>
      </c>
      <c r="F594" s="255" t="s">
        <v>431</v>
      </c>
      <c r="G594" s="252"/>
      <c r="H594" s="254" t="s">
        <v>1</v>
      </c>
      <c r="I594" s="256"/>
      <c r="J594" s="252"/>
      <c r="K594" s="252"/>
      <c r="L594" s="257"/>
      <c r="M594" s="258"/>
      <c r="N594" s="259"/>
      <c r="O594" s="259"/>
      <c r="P594" s="259"/>
      <c r="Q594" s="259"/>
      <c r="R594" s="259"/>
      <c r="S594" s="259"/>
      <c r="T594" s="26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61" t="s">
        <v>136</v>
      </c>
      <c r="AU594" s="261" t="s">
        <v>83</v>
      </c>
      <c r="AV594" s="13" t="s">
        <v>81</v>
      </c>
      <c r="AW594" s="13" t="s">
        <v>30</v>
      </c>
      <c r="AX594" s="13" t="s">
        <v>73</v>
      </c>
      <c r="AY594" s="261" t="s">
        <v>128</v>
      </c>
    </row>
    <row r="595" s="14" customFormat="1">
      <c r="A595" s="14"/>
      <c r="B595" s="262"/>
      <c r="C595" s="263"/>
      <c r="D595" s="253" t="s">
        <v>136</v>
      </c>
      <c r="E595" s="264" t="s">
        <v>1</v>
      </c>
      <c r="F595" s="265" t="s">
        <v>83</v>
      </c>
      <c r="G595" s="263"/>
      <c r="H595" s="266">
        <v>2</v>
      </c>
      <c r="I595" s="267"/>
      <c r="J595" s="263"/>
      <c r="K595" s="263"/>
      <c r="L595" s="268"/>
      <c r="M595" s="269"/>
      <c r="N595" s="270"/>
      <c r="O595" s="270"/>
      <c r="P595" s="270"/>
      <c r="Q595" s="270"/>
      <c r="R595" s="270"/>
      <c r="S595" s="270"/>
      <c r="T595" s="271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72" t="s">
        <v>136</v>
      </c>
      <c r="AU595" s="272" t="s">
        <v>83</v>
      </c>
      <c r="AV595" s="14" t="s">
        <v>83</v>
      </c>
      <c r="AW595" s="14" t="s">
        <v>30</v>
      </c>
      <c r="AX595" s="14" t="s">
        <v>73</v>
      </c>
      <c r="AY595" s="272" t="s">
        <v>128</v>
      </c>
    </row>
    <row r="596" s="13" customFormat="1">
      <c r="A596" s="13"/>
      <c r="B596" s="251"/>
      <c r="C596" s="252"/>
      <c r="D596" s="253" t="s">
        <v>136</v>
      </c>
      <c r="E596" s="254" t="s">
        <v>1</v>
      </c>
      <c r="F596" s="255" t="s">
        <v>560</v>
      </c>
      <c r="G596" s="252"/>
      <c r="H596" s="254" t="s">
        <v>1</v>
      </c>
      <c r="I596" s="256"/>
      <c r="J596" s="252"/>
      <c r="K596" s="252"/>
      <c r="L596" s="257"/>
      <c r="M596" s="258"/>
      <c r="N596" s="259"/>
      <c r="O596" s="259"/>
      <c r="P596" s="259"/>
      <c r="Q596" s="259"/>
      <c r="R596" s="259"/>
      <c r="S596" s="259"/>
      <c r="T596" s="26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61" t="s">
        <v>136</v>
      </c>
      <c r="AU596" s="261" t="s">
        <v>83</v>
      </c>
      <c r="AV596" s="13" t="s">
        <v>81</v>
      </c>
      <c r="AW596" s="13" t="s">
        <v>30</v>
      </c>
      <c r="AX596" s="13" t="s">
        <v>73</v>
      </c>
      <c r="AY596" s="261" t="s">
        <v>128</v>
      </c>
    </row>
    <row r="597" s="14" customFormat="1">
      <c r="A597" s="14"/>
      <c r="B597" s="262"/>
      <c r="C597" s="263"/>
      <c r="D597" s="253" t="s">
        <v>136</v>
      </c>
      <c r="E597" s="264" t="s">
        <v>1</v>
      </c>
      <c r="F597" s="265" t="s">
        <v>81</v>
      </c>
      <c r="G597" s="263"/>
      <c r="H597" s="266">
        <v>1</v>
      </c>
      <c r="I597" s="267"/>
      <c r="J597" s="263"/>
      <c r="K597" s="263"/>
      <c r="L597" s="268"/>
      <c r="M597" s="269"/>
      <c r="N597" s="270"/>
      <c r="O597" s="270"/>
      <c r="P597" s="270"/>
      <c r="Q597" s="270"/>
      <c r="R597" s="270"/>
      <c r="S597" s="270"/>
      <c r="T597" s="271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72" t="s">
        <v>136</v>
      </c>
      <c r="AU597" s="272" t="s">
        <v>83</v>
      </c>
      <c r="AV597" s="14" t="s">
        <v>83</v>
      </c>
      <c r="AW597" s="14" t="s">
        <v>30</v>
      </c>
      <c r="AX597" s="14" t="s">
        <v>73</v>
      </c>
      <c r="AY597" s="272" t="s">
        <v>128</v>
      </c>
    </row>
    <row r="598" s="13" customFormat="1">
      <c r="A598" s="13"/>
      <c r="B598" s="251"/>
      <c r="C598" s="252"/>
      <c r="D598" s="253" t="s">
        <v>136</v>
      </c>
      <c r="E598" s="254" t="s">
        <v>1</v>
      </c>
      <c r="F598" s="255" t="s">
        <v>546</v>
      </c>
      <c r="G598" s="252"/>
      <c r="H598" s="254" t="s">
        <v>1</v>
      </c>
      <c r="I598" s="256"/>
      <c r="J598" s="252"/>
      <c r="K598" s="252"/>
      <c r="L598" s="257"/>
      <c r="M598" s="258"/>
      <c r="N598" s="259"/>
      <c r="O598" s="259"/>
      <c r="P598" s="259"/>
      <c r="Q598" s="259"/>
      <c r="R598" s="259"/>
      <c r="S598" s="259"/>
      <c r="T598" s="260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61" t="s">
        <v>136</v>
      </c>
      <c r="AU598" s="261" t="s">
        <v>83</v>
      </c>
      <c r="AV598" s="13" t="s">
        <v>81</v>
      </c>
      <c r="AW598" s="13" t="s">
        <v>30</v>
      </c>
      <c r="AX598" s="13" t="s">
        <v>73</v>
      </c>
      <c r="AY598" s="261" t="s">
        <v>128</v>
      </c>
    </row>
    <row r="599" s="14" customFormat="1">
      <c r="A599" s="14"/>
      <c r="B599" s="262"/>
      <c r="C599" s="263"/>
      <c r="D599" s="253" t="s">
        <v>136</v>
      </c>
      <c r="E599" s="264" t="s">
        <v>1</v>
      </c>
      <c r="F599" s="265" t="s">
        <v>83</v>
      </c>
      <c r="G599" s="263"/>
      <c r="H599" s="266">
        <v>2</v>
      </c>
      <c r="I599" s="267"/>
      <c r="J599" s="263"/>
      <c r="K599" s="263"/>
      <c r="L599" s="268"/>
      <c r="M599" s="269"/>
      <c r="N599" s="270"/>
      <c r="O599" s="270"/>
      <c r="P599" s="270"/>
      <c r="Q599" s="270"/>
      <c r="R599" s="270"/>
      <c r="S599" s="270"/>
      <c r="T599" s="271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72" t="s">
        <v>136</v>
      </c>
      <c r="AU599" s="272" t="s">
        <v>83</v>
      </c>
      <c r="AV599" s="14" t="s">
        <v>83</v>
      </c>
      <c r="AW599" s="14" t="s">
        <v>30</v>
      </c>
      <c r="AX599" s="14" t="s">
        <v>73</v>
      </c>
      <c r="AY599" s="272" t="s">
        <v>128</v>
      </c>
    </row>
    <row r="600" s="15" customFormat="1">
      <c r="A600" s="15"/>
      <c r="B600" s="273"/>
      <c r="C600" s="274"/>
      <c r="D600" s="253" t="s">
        <v>136</v>
      </c>
      <c r="E600" s="275" t="s">
        <v>1</v>
      </c>
      <c r="F600" s="276" t="s">
        <v>176</v>
      </c>
      <c r="G600" s="274"/>
      <c r="H600" s="277">
        <v>6</v>
      </c>
      <c r="I600" s="278"/>
      <c r="J600" s="274"/>
      <c r="K600" s="274"/>
      <c r="L600" s="279"/>
      <c r="M600" s="280"/>
      <c r="N600" s="281"/>
      <c r="O600" s="281"/>
      <c r="P600" s="281"/>
      <c r="Q600" s="281"/>
      <c r="R600" s="281"/>
      <c r="S600" s="281"/>
      <c r="T600" s="282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83" t="s">
        <v>136</v>
      </c>
      <c r="AU600" s="283" t="s">
        <v>83</v>
      </c>
      <c r="AV600" s="15" t="s">
        <v>134</v>
      </c>
      <c r="AW600" s="15" t="s">
        <v>30</v>
      </c>
      <c r="AX600" s="15" t="s">
        <v>81</v>
      </c>
      <c r="AY600" s="283" t="s">
        <v>128</v>
      </c>
    </row>
    <row r="601" s="2" customFormat="1" ht="16.5" customHeight="1">
      <c r="A601" s="39"/>
      <c r="B601" s="40"/>
      <c r="C601" s="295" t="s">
        <v>437</v>
      </c>
      <c r="D601" s="295" t="s">
        <v>219</v>
      </c>
      <c r="E601" s="296" t="s">
        <v>1096</v>
      </c>
      <c r="F601" s="297" t="s">
        <v>1097</v>
      </c>
      <c r="G601" s="298" t="s">
        <v>408</v>
      </c>
      <c r="H601" s="299">
        <v>1</v>
      </c>
      <c r="I601" s="300"/>
      <c r="J601" s="301">
        <f>ROUND(I601*H601,2)</f>
        <v>0</v>
      </c>
      <c r="K601" s="302"/>
      <c r="L601" s="303"/>
      <c r="M601" s="304" t="s">
        <v>1</v>
      </c>
      <c r="N601" s="305" t="s">
        <v>38</v>
      </c>
      <c r="O601" s="92"/>
      <c r="P601" s="247">
        <f>O601*H601</f>
        <v>0</v>
      </c>
      <c r="Q601" s="247">
        <v>0.0138</v>
      </c>
      <c r="R601" s="247">
        <f>Q601*H601</f>
        <v>0.0138</v>
      </c>
      <c r="S601" s="247">
        <v>0</v>
      </c>
      <c r="T601" s="248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49" t="s">
        <v>184</v>
      </c>
      <c r="AT601" s="249" t="s">
        <v>219</v>
      </c>
      <c r="AU601" s="249" t="s">
        <v>83</v>
      </c>
      <c r="AY601" s="18" t="s">
        <v>128</v>
      </c>
      <c r="BE601" s="250">
        <f>IF(N601="základní",J601,0)</f>
        <v>0</v>
      </c>
      <c r="BF601" s="250">
        <f>IF(N601="snížená",J601,0)</f>
        <v>0</v>
      </c>
      <c r="BG601" s="250">
        <f>IF(N601="zákl. přenesená",J601,0)</f>
        <v>0</v>
      </c>
      <c r="BH601" s="250">
        <f>IF(N601="sníž. přenesená",J601,0)</f>
        <v>0</v>
      </c>
      <c r="BI601" s="250">
        <f>IF(N601="nulová",J601,0)</f>
        <v>0</v>
      </c>
      <c r="BJ601" s="18" t="s">
        <v>81</v>
      </c>
      <c r="BK601" s="250">
        <f>ROUND(I601*H601,2)</f>
        <v>0</v>
      </c>
      <c r="BL601" s="18" t="s">
        <v>134</v>
      </c>
      <c r="BM601" s="249" t="s">
        <v>1098</v>
      </c>
    </row>
    <row r="602" s="13" customFormat="1">
      <c r="A602" s="13"/>
      <c r="B602" s="251"/>
      <c r="C602" s="252"/>
      <c r="D602" s="253" t="s">
        <v>136</v>
      </c>
      <c r="E602" s="254" t="s">
        <v>1</v>
      </c>
      <c r="F602" s="255" t="s">
        <v>421</v>
      </c>
      <c r="G602" s="252"/>
      <c r="H602" s="254" t="s">
        <v>1</v>
      </c>
      <c r="I602" s="256"/>
      <c r="J602" s="252"/>
      <c r="K602" s="252"/>
      <c r="L602" s="257"/>
      <c r="M602" s="258"/>
      <c r="N602" s="259"/>
      <c r="O602" s="259"/>
      <c r="P602" s="259"/>
      <c r="Q602" s="259"/>
      <c r="R602" s="259"/>
      <c r="S602" s="259"/>
      <c r="T602" s="260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61" t="s">
        <v>136</v>
      </c>
      <c r="AU602" s="261" t="s">
        <v>83</v>
      </c>
      <c r="AV602" s="13" t="s">
        <v>81</v>
      </c>
      <c r="AW602" s="13" t="s">
        <v>30</v>
      </c>
      <c r="AX602" s="13" t="s">
        <v>73</v>
      </c>
      <c r="AY602" s="261" t="s">
        <v>128</v>
      </c>
    </row>
    <row r="603" s="13" customFormat="1">
      <c r="A603" s="13"/>
      <c r="B603" s="251"/>
      <c r="C603" s="252"/>
      <c r="D603" s="253" t="s">
        <v>136</v>
      </c>
      <c r="E603" s="254" t="s">
        <v>1</v>
      </c>
      <c r="F603" s="255" t="s">
        <v>422</v>
      </c>
      <c r="G603" s="252"/>
      <c r="H603" s="254" t="s">
        <v>1</v>
      </c>
      <c r="I603" s="256"/>
      <c r="J603" s="252"/>
      <c r="K603" s="252"/>
      <c r="L603" s="257"/>
      <c r="M603" s="258"/>
      <c r="N603" s="259"/>
      <c r="O603" s="259"/>
      <c r="P603" s="259"/>
      <c r="Q603" s="259"/>
      <c r="R603" s="259"/>
      <c r="S603" s="259"/>
      <c r="T603" s="260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61" t="s">
        <v>136</v>
      </c>
      <c r="AU603" s="261" t="s">
        <v>83</v>
      </c>
      <c r="AV603" s="13" t="s">
        <v>81</v>
      </c>
      <c r="AW603" s="13" t="s">
        <v>30</v>
      </c>
      <c r="AX603" s="13" t="s">
        <v>73</v>
      </c>
      <c r="AY603" s="261" t="s">
        <v>128</v>
      </c>
    </row>
    <row r="604" s="13" customFormat="1">
      <c r="A604" s="13"/>
      <c r="B604" s="251"/>
      <c r="C604" s="252"/>
      <c r="D604" s="253" t="s">
        <v>136</v>
      </c>
      <c r="E604" s="254" t="s">
        <v>1</v>
      </c>
      <c r="F604" s="255" t="s">
        <v>423</v>
      </c>
      <c r="G604" s="252"/>
      <c r="H604" s="254" t="s">
        <v>1</v>
      </c>
      <c r="I604" s="256"/>
      <c r="J604" s="252"/>
      <c r="K604" s="252"/>
      <c r="L604" s="257"/>
      <c r="M604" s="258"/>
      <c r="N604" s="259"/>
      <c r="O604" s="259"/>
      <c r="P604" s="259"/>
      <c r="Q604" s="259"/>
      <c r="R604" s="259"/>
      <c r="S604" s="259"/>
      <c r="T604" s="26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61" t="s">
        <v>136</v>
      </c>
      <c r="AU604" s="261" t="s">
        <v>83</v>
      </c>
      <c r="AV604" s="13" t="s">
        <v>81</v>
      </c>
      <c r="AW604" s="13" t="s">
        <v>30</v>
      </c>
      <c r="AX604" s="13" t="s">
        <v>73</v>
      </c>
      <c r="AY604" s="261" t="s">
        <v>128</v>
      </c>
    </row>
    <row r="605" s="13" customFormat="1">
      <c r="A605" s="13"/>
      <c r="B605" s="251"/>
      <c r="C605" s="252"/>
      <c r="D605" s="253" t="s">
        <v>136</v>
      </c>
      <c r="E605" s="254" t="s">
        <v>1</v>
      </c>
      <c r="F605" s="255" t="s">
        <v>414</v>
      </c>
      <c r="G605" s="252"/>
      <c r="H605" s="254" t="s">
        <v>1</v>
      </c>
      <c r="I605" s="256"/>
      <c r="J605" s="252"/>
      <c r="K605" s="252"/>
      <c r="L605" s="257"/>
      <c r="M605" s="258"/>
      <c r="N605" s="259"/>
      <c r="O605" s="259"/>
      <c r="P605" s="259"/>
      <c r="Q605" s="259"/>
      <c r="R605" s="259"/>
      <c r="S605" s="259"/>
      <c r="T605" s="26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61" t="s">
        <v>136</v>
      </c>
      <c r="AU605" s="261" t="s">
        <v>83</v>
      </c>
      <c r="AV605" s="13" t="s">
        <v>81</v>
      </c>
      <c r="AW605" s="13" t="s">
        <v>30</v>
      </c>
      <c r="AX605" s="13" t="s">
        <v>73</v>
      </c>
      <c r="AY605" s="261" t="s">
        <v>128</v>
      </c>
    </row>
    <row r="606" s="13" customFormat="1">
      <c r="A606" s="13"/>
      <c r="B606" s="251"/>
      <c r="C606" s="252"/>
      <c r="D606" s="253" t="s">
        <v>136</v>
      </c>
      <c r="E606" s="254" t="s">
        <v>1</v>
      </c>
      <c r="F606" s="255" t="s">
        <v>1043</v>
      </c>
      <c r="G606" s="252"/>
      <c r="H606" s="254" t="s">
        <v>1</v>
      </c>
      <c r="I606" s="256"/>
      <c r="J606" s="252"/>
      <c r="K606" s="252"/>
      <c r="L606" s="257"/>
      <c r="M606" s="258"/>
      <c r="N606" s="259"/>
      <c r="O606" s="259"/>
      <c r="P606" s="259"/>
      <c r="Q606" s="259"/>
      <c r="R606" s="259"/>
      <c r="S606" s="259"/>
      <c r="T606" s="260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61" t="s">
        <v>136</v>
      </c>
      <c r="AU606" s="261" t="s">
        <v>83</v>
      </c>
      <c r="AV606" s="13" t="s">
        <v>81</v>
      </c>
      <c r="AW606" s="13" t="s">
        <v>30</v>
      </c>
      <c r="AX606" s="13" t="s">
        <v>73</v>
      </c>
      <c r="AY606" s="261" t="s">
        <v>128</v>
      </c>
    </row>
    <row r="607" s="13" customFormat="1">
      <c r="A607" s="13"/>
      <c r="B607" s="251"/>
      <c r="C607" s="252"/>
      <c r="D607" s="253" t="s">
        <v>136</v>
      </c>
      <c r="E607" s="254" t="s">
        <v>1</v>
      </c>
      <c r="F607" s="255" t="s">
        <v>464</v>
      </c>
      <c r="G607" s="252"/>
      <c r="H607" s="254" t="s">
        <v>1</v>
      </c>
      <c r="I607" s="256"/>
      <c r="J607" s="252"/>
      <c r="K607" s="252"/>
      <c r="L607" s="257"/>
      <c r="M607" s="258"/>
      <c r="N607" s="259"/>
      <c r="O607" s="259"/>
      <c r="P607" s="259"/>
      <c r="Q607" s="259"/>
      <c r="R607" s="259"/>
      <c r="S607" s="259"/>
      <c r="T607" s="260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61" t="s">
        <v>136</v>
      </c>
      <c r="AU607" s="261" t="s">
        <v>83</v>
      </c>
      <c r="AV607" s="13" t="s">
        <v>81</v>
      </c>
      <c r="AW607" s="13" t="s">
        <v>30</v>
      </c>
      <c r="AX607" s="13" t="s">
        <v>73</v>
      </c>
      <c r="AY607" s="261" t="s">
        <v>128</v>
      </c>
    </row>
    <row r="608" s="14" customFormat="1">
      <c r="A608" s="14"/>
      <c r="B608" s="262"/>
      <c r="C608" s="263"/>
      <c r="D608" s="253" t="s">
        <v>136</v>
      </c>
      <c r="E608" s="264" t="s">
        <v>1</v>
      </c>
      <c r="F608" s="265" t="s">
        <v>81</v>
      </c>
      <c r="G608" s="263"/>
      <c r="H608" s="266">
        <v>1</v>
      </c>
      <c r="I608" s="267"/>
      <c r="J608" s="263"/>
      <c r="K608" s="263"/>
      <c r="L608" s="268"/>
      <c r="M608" s="269"/>
      <c r="N608" s="270"/>
      <c r="O608" s="270"/>
      <c r="P608" s="270"/>
      <c r="Q608" s="270"/>
      <c r="R608" s="270"/>
      <c r="S608" s="270"/>
      <c r="T608" s="271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72" t="s">
        <v>136</v>
      </c>
      <c r="AU608" s="272" t="s">
        <v>83</v>
      </c>
      <c r="AV608" s="14" t="s">
        <v>83</v>
      </c>
      <c r="AW608" s="14" t="s">
        <v>30</v>
      </c>
      <c r="AX608" s="14" t="s">
        <v>81</v>
      </c>
      <c r="AY608" s="272" t="s">
        <v>128</v>
      </c>
    </row>
    <row r="609" s="2" customFormat="1" ht="16.5" customHeight="1">
      <c r="A609" s="39"/>
      <c r="B609" s="40"/>
      <c r="C609" s="295" t="s">
        <v>441</v>
      </c>
      <c r="D609" s="295" t="s">
        <v>219</v>
      </c>
      <c r="E609" s="296" t="s">
        <v>1099</v>
      </c>
      <c r="F609" s="297" t="s">
        <v>1100</v>
      </c>
      <c r="G609" s="298" t="s">
        <v>408</v>
      </c>
      <c r="H609" s="299">
        <v>2</v>
      </c>
      <c r="I609" s="300"/>
      <c r="J609" s="301">
        <f>ROUND(I609*H609,2)</f>
        <v>0</v>
      </c>
      <c r="K609" s="302"/>
      <c r="L609" s="303"/>
      <c r="M609" s="304" t="s">
        <v>1</v>
      </c>
      <c r="N609" s="305" t="s">
        <v>38</v>
      </c>
      <c r="O609" s="92"/>
      <c r="P609" s="247">
        <f>O609*H609</f>
        <v>0</v>
      </c>
      <c r="Q609" s="247">
        <v>0.010500000000000001</v>
      </c>
      <c r="R609" s="247">
        <f>Q609*H609</f>
        <v>0.021000000000000001</v>
      </c>
      <c r="S609" s="247">
        <v>0</v>
      </c>
      <c r="T609" s="248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49" t="s">
        <v>184</v>
      </c>
      <c r="AT609" s="249" t="s">
        <v>219</v>
      </c>
      <c r="AU609" s="249" t="s">
        <v>83</v>
      </c>
      <c r="AY609" s="18" t="s">
        <v>128</v>
      </c>
      <c r="BE609" s="250">
        <f>IF(N609="základní",J609,0)</f>
        <v>0</v>
      </c>
      <c r="BF609" s="250">
        <f>IF(N609="snížená",J609,0)</f>
        <v>0</v>
      </c>
      <c r="BG609" s="250">
        <f>IF(N609="zákl. přenesená",J609,0)</f>
        <v>0</v>
      </c>
      <c r="BH609" s="250">
        <f>IF(N609="sníž. přenesená",J609,0)</f>
        <v>0</v>
      </c>
      <c r="BI609" s="250">
        <f>IF(N609="nulová",J609,0)</f>
        <v>0</v>
      </c>
      <c r="BJ609" s="18" t="s">
        <v>81</v>
      </c>
      <c r="BK609" s="250">
        <f>ROUND(I609*H609,2)</f>
        <v>0</v>
      </c>
      <c r="BL609" s="18" t="s">
        <v>134</v>
      </c>
      <c r="BM609" s="249" t="s">
        <v>1101</v>
      </c>
    </row>
    <row r="610" s="13" customFormat="1">
      <c r="A610" s="13"/>
      <c r="B610" s="251"/>
      <c r="C610" s="252"/>
      <c r="D610" s="253" t="s">
        <v>136</v>
      </c>
      <c r="E610" s="254" t="s">
        <v>1</v>
      </c>
      <c r="F610" s="255" t="s">
        <v>421</v>
      </c>
      <c r="G610" s="252"/>
      <c r="H610" s="254" t="s">
        <v>1</v>
      </c>
      <c r="I610" s="256"/>
      <c r="J610" s="252"/>
      <c r="K610" s="252"/>
      <c r="L610" s="257"/>
      <c r="M610" s="258"/>
      <c r="N610" s="259"/>
      <c r="O610" s="259"/>
      <c r="P610" s="259"/>
      <c r="Q610" s="259"/>
      <c r="R610" s="259"/>
      <c r="S610" s="259"/>
      <c r="T610" s="260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61" t="s">
        <v>136</v>
      </c>
      <c r="AU610" s="261" t="s">
        <v>83</v>
      </c>
      <c r="AV610" s="13" t="s">
        <v>81</v>
      </c>
      <c r="AW610" s="13" t="s">
        <v>30</v>
      </c>
      <c r="AX610" s="13" t="s">
        <v>73</v>
      </c>
      <c r="AY610" s="261" t="s">
        <v>128</v>
      </c>
    </row>
    <row r="611" s="13" customFormat="1">
      <c r="A611" s="13"/>
      <c r="B611" s="251"/>
      <c r="C611" s="252"/>
      <c r="D611" s="253" t="s">
        <v>136</v>
      </c>
      <c r="E611" s="254" t="s">
        <v>1</v>
      </c>
      <c r="F611" s="255" t="s">
        <v>422</v>
      </c>
      <c r="G611" s="252"/>
      <c r="H611" s="254" t="s">
        <v>1</v>
      </c>
      <c r="I611" s="256"/>
      <c r="J611" s="252"/>
      <c r="K611" s="252"/>
      <c r="L611" s="257"/>
      <c r="M611" s="258"/>
      <c r="N611" s="259"/>
      <c r="O611" s="259"/>
      <c r="P611" s="259"/>
      <c r="Q611" s="259"/>
      <c r="R611" s="259"/>
      <c r="S611" s="259"/>
      <c r="T611" s="260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61" t="s">
        <v>136</v>
      </c>
      <c r="AU611" s="261" t="s">
        <v>83</v>
      </c>
      <c r="AV611" s="13" t="s">
        <v>81</v>
      </c>
      <c r="AW611" s="13" t="s">
        <v>30</v>
      </c>
      <c r="AX611" s="13" t="s">
        <v>73</v>
      </c>
      <c r="AY611" s="261" t="s">
        <v>128</v>
      </c>
    </row>
    <row r="612" s="13" customFormat="1">
      <c r="A612" s="13"/>
      <c r="B612" s="251"/>
      <c r="C612" s="252"/>
      <c r="D612" s="253" t="s">
        <v>136</v>
      </c>
      <c r="E612" s="254" t="s">
        <v>1</v>
      </c>
      <c r="F612" s="255" t="s">
        <v>423</v>
      </c>
      <c r="G612" s="252"/>
      <c r="H612" s="254" t="s">
        <v>1</v>
      </c>
      <c r="I612" s="256"/>
      <c r="J612" s="252"/>
      <c r="K612" s="252"/>
      <c r="L612" s="257"/>
      <c r="M612" s="258"/>
      <c r="N612" s="259"/>
      <c r="O612" s="259"/>
      <c r="P612" s="259"/>
      <c r="Q612" s="259"/>
      <c r="R612" s="259"/>
      <c r="S612" s="259"/>
      <c r="T612" s="260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61" t="s">
        <v>136</v>
      </c>
      <c r="AU612" s="261" t="s">
        <v>83</v>
      </c>
      <c r="AV612" s="13" t="s">
        <v>81</v>
      </c>
      <c r="AW612" s="13" t="s">
        <v>30</v>
      </c>
      <c r="AX612" s="13" t="s">
        <v>73</v>
      </c>
      <c r="AY612" s="261" t="s">
        <v>128</v>
      </c>
    </row>
    <row r="613" s="13" customFormat="1">
      <c r="A613" s="13"/>
      <c r="B613" s="251"/>
      <c r="C613" s="252"/>
      <c r="D613" s="253" t="s">
        <v>136</v>
      </c>
      <c r="E613" s="254" t="s">
        <v>1</v>
      </c>
      <c r="F613" s="255" t="s">
        <v>414</v>
      </c>
      <c r="G613" s="252"/>
      <c r="H613" s="254" t="s">
        <v>1</v>
      </c>
      <c r="I613" s="256"/>
      <c r="J613" s="252"/>
      <c r="K613" s="252"/>
      <c r="L613" s="257"/>
      <c r="M613" s="258"/>
      <c r="N613" s="259"/>
      <c r="O613" s="259"/>
      <c r="P613" s="259"/>
      <c r="Q613" s="259"/>
      <c r="R613" s="259"/>
      <c r="S613" s="259"/>
      <c r="T613" s="260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61" t="s">
        <v>136</v>
      </c>
      <c r="AU613" s="261" t="s">
        <v>83</v>
      </c>
      <c r="AV613" s="13" t="s">
        <v>81</v>
      </c>
      <c r="AW613" s="13" t="s">
        <v>30</v>
      </c>
      <c r="AX613" s="13" t="s">
        <v>73</v>
      </c>
      <c r="AY613" s="261" t="s">
        <v>128</v>
      </c>
    </row>
    <row r="614" s="13" customFormat="1">
      <c r="A614" s="13"/>
      <c r="B614" s="251"/>
      <c r="C614" s="252"/>
      <c r="D614" s="253" t="s">
        <v>136</v>
      </c>
      <c r="E614" s="254" t="s">
        <v>1</v>
      </c>
      <c r="F614" s="255" t="s">
        <v>1043</v>
      </c>
      <c r="G614" s="252"/>
      <c r="H614" s="254" t="s">
        <v>1</v>
      </c>
      <c r="I614" s="256"/>
      <c r="J614" s="252"/>
      <c r="K614" s="252"/>
      <c r="L614" s="257"/>
      <c r="M614" s="258"/>
      <c r="N614" s="259"/>
      <c r="O614" s="259"/>
      <c r="P614" s="259"/>
      <c r="Q614" s="259"/>
      <c r="R614" s="259"/>
      <c r="S614" s="259"/>
      <c r="T614" s="260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61" t="s">
        <v>136</v>
      </c>
      <c r="AU614" s="261" t="s">
        <v>83</v>
      </c>
      <c r="AV614" s="13" t="s">
        <v>81</v>
      </c>
      <c r="AW614" s="13" t="s">
        <v>30</v>
      </c>
      <c r="AX614" s="13" t="s">
        <v>73</v>
      </c>
      <c r="AY614" s="261" t="s">
        <v>128</v>
      </c>
    </row>
    <row r="615" s="13" customFormat="1">
      <c r="A615" s="13"/>
      <c r="B615" s="251"/>
      <c r="C615" s="252"/>
      <c r="D615" s="253" t="s">
        <v>136</v>
      </c>
      <c r="E615" s="254" t="s">
        <v>1</v>
      </c>
      <c r="F615" s="255" t="s">
        <v>431</v>
      </c>
      <c r="G615" s="252"/>
      <c r="H615" s="254" t="s">
        <v>1</v>
      </c>
      <c r="I615" s="256"/>
      <c r="J615" s="252"/>
      <c r="K615" s="252"/>
      <c r="L615" s="257"/>
      <c r="M615" s="258"/>
      <c r="N615" s="259"/>
      <c r="O615" s="259"/>
      <c r="P615" s="259"/>
      <c r="Q615" s="259"/>
      <c r="R615" s="259"/>
      <c r="S615" s="259"/>
      <c r="T615" s="260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61" t="s">
        <v>136</v>
      </c>
      <c r="AU615" s="261" t="s">
        <v>83</v>
      </c>
      <c r="AV615" s="13" t="s">
        <v>81</v>
      </c>
      <c r="AW615" s="13" t="s">
        <v>30</v>
      </c>
      <c r="AX615" s="13" t="s">
        <v>73</v>
      </c>
      <c r="AY615" s="261" t="s">
        <v>128</v>
      </c>
    </row>
    <row r="616" s="14" customFormat="1">
      <c r="A616" s="14"/>
      <c r="B616" s="262"/>
      <c r="C616" s="263"/>
      <c r="D616" s="253" t="s">
        <v>136</v>
      </c>
      <c r="E616" s="264" t="s">
        <v>1</v>
      </c>
      <c r="F616" s="265" t="s">
        <v>83</v>
      </c>
      <c r="G616" s="263"/>
      <c r="H616" s="266">
        <v>2</v>
      </c>
      <c r="I616" s="267"/>
      <c r="J616" s="263"/>
      <c r="K616" s="263"/>
      <c r="L616" s="268"/>
      <c r="M616" s="269"/>
      <c r="N616" s="270"/>
      <c r="O616" s="270"/>
      <c r="P616" s="270"/>
      <c r="Q616" s="270"/>
      <c r="R616" s="270"/>
      <c r="S616" s="270"/>
      <c r="T616" s="271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72" t="s">
        <v>136</v>
      </c>
      <c r="AU616" s="272" t="s">
        <v>83</v>
      </c>
      <c r="AV616" s="14" t="s">
        <v>83</v>
      </c>
      <c r="AW616" s="14" t="s">
        <v>30</v>
      </c>
      <c r="AX616" s="14" t="s">
        <v>81</v>
      </c>
      <c r="AY616" s="272" t="s">
        <v>128</v>
      </c>
    </row>
    <row r="617" s="2" customFormat="1" ht="21.75" customHeight="1">
      <c r="A617" s="39"/>
      <c r="B617" s="40"/>
      <c r="C617" s="295" t="s">
        <v>448</v>
      </c>
      <c r="D617" s="295" t="s">
        <v>219</v>
      </c>
      <c r="E617" s="296" t="s">
        <v>1102</v>
      </c>
      <c r="F617" s="297" t="s">
        <v>1103</v>
      </c>
      <c r="G617" s="298" t="s">
        <v>408</v>
      </c>
      <c r="H617" s="299">
        <v>1</v>
      </c>
      <c r="I617" s="300"/>
      <c r="J617" s="301">
        <f>ROUND(I617*H617,2)</f>
        <v>0</v>
      </c>
      <c r="K617" s="302"/>
      <c r="L617" s="303"/>
      <c r="M617" s="304" t="s">
        <v>1</v>
      </c>
      <c r="N617" s="305" t="s">
        <v>38</v>
      </c>
      <c r="O617" s="92"/>
      <c r="P617" s="247">
        <f>O617*H617</f>
        <v>0</v>
      </c>
      <c r="Q617" s="247">
        <v>0.0092999999999999992</v>
      </c>
      <c r="R617" s="247">
        <f>Q617*H617</f>
        <v>0.0092999999999999992</v>
      </c>
      <c r="S617" s="247">
        <v>0</v>
      </c>
      <c r="T617" s="248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49" t="s">
        <v>184</v>
      </c>
      <c r="AT617" s="249" t="s">
        <v>219</v>
      </c>
      <c r="AU617" s="249" t="s">
        <v>83</v>
      </c>
      <c r="AY617" s="18" t="s">
        <v>128</v>
      </c>
      <c r="BE617" s="250">
        <f>IF(N617="základní",J617,0)</f>
        <v>0</v>
      </c>
      <c r="BF617" s="250">
        <f>IF(N617="snížená",J617,0)</f>
        <v>0</v>
      </c>
      <c r="BG617" s="250">
        <f>IF(N617="zákl. přenesená",J617,0)</f>
        <v>0</v>
      </c>
      <c r="BH617" s="250">
        <f>IF(N617="sníž. přenesená",J617,0)</f>
        <v>0</v>
      </c>
      <c r="BI617" s="250">
        <f>IF(N617="nulová",J617,0)</f>
        <v>0</v>
      </c>
      <c r="BJ617" s="18" t="s">
        <v>81</v>
      </c>
      <c r="BK617" s="250">
        <f>ROUND(I617*H617,2)</f>
        <v>0</v>
      </c>
      <c r="BL617" s="18" t="s">
        <v>134</v>
      </c>
      <c r="BM617" s="249" t="s">
        <v>1104</v>
      </c>
    </row>
    <row r="618" s="13" customFormat="1">
      <c r="A618" s="13"/>
      <c r="B618" s="251"/>
      <c r="C618" s="252"/>
      <c r="D618" s="253" t="s">
        <v>136</v>
      </c>
      <c r="E618" s="254" t="s">
        <v>1</v>
      </c>
      <c r="F618" s="255" t="s">
        <v>421</v>
      </c>
      <c r="G618" s="252"/>
      <c r="H618" s="254" t="s">
        <v>1</v>
      </c>
      <c r="I618" s="256"/>
      <c r="J618" s="252"/>
      <c r="K618" s="252"/>
      <c r="L618" s="257"/>
      <c r="M618" s="258"/>
      <c r="N618" s="259"/>
      <c r="O618" s="259"/>
      <c r="P618" s="259"/>
      <c r="Q618" s="259"/>
      <c r="R618" s="259"/>
      <c r="S618" s="259"/>
      <c r="T618" s="260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61" t="s">
        <v>136</v>
      </c>
      <c r="AU618" s="261" t="s">
        <v>83</v>
      </c>
      <c r="AV618" s="13" t="s">
        <v>81</v>
      </c>
      <c r="AW618" s="13" t="s">
        <v>30</v>
      </c>
      <c r="AX618" s="13" t="s">
        <v>73</v>
      </c>
      <c r="AY618" s="261" t="s">
        <v>128</v>
      </c>
    </row>
    <row r="619" s="13" customFormat="1">
      <c r="A619" s="13"/>
      <c r="B619" s="251"/>
      <c r="C619" s="252"/>
      <c r="D619" s="253" t="s">
        <v>136</v>
      </c>
      <c r="E619" s="254" t="s">
        <v>1</v>
      </c>
      <c r="F619" s="255" t="s">
        <v>422</v>
      </c>
      <c r="G619" s="252"/>
      <c r="H619" s="254" t="s">
        <v>1</v>
      </c>
      <c r="I619" s="256"/>
      <c r="J619" s="252"/>
      <c r="K619" s="252"/>
      <c r="L619" s="257"/>
      <c r="M619" s="258"/>
      <c r="N619" s="259"/>
      <c r="O619" s="259"/>
      <c r="P619" s="259"/>
      <c r="Q619" s="259"/>
      <c r="R619" s="259"/>
      <c r="S619" s="259"/>
      <c r="T619" s="260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61" t="s">
        <v>136</v>
      </c>
      <c r="AU619" s="261" t="s">
        <v>83</v>
      </c>
      <c r="AV619" s="13" t="s">
        <v>81</v>
      </c>
      <c r="AW619" s="13" t="s">
        <v>30</v>
      </c>
      <c r="AX619" s="13" t="s">
        <v>73</v>
      </c>
      <c r="AY619" s="261" t="s">
        <v>128</v>
      </c>
    </row>
    <row r="620" s="13" customFormat="1">
      <c r="A620" s="13"/>
      <c r="B620" s="251"/>
      <c r="C620" s="252"/>
      <c r="D620" s="253" t="s">
        <v>136</v>
      </c>
      <c r="E620" s="254" t="s">
        <v>1</v>
      </c>
      <c r="F620" s="255" t="s">
        <v>423</v>
      </c>
      <c r="G620" s="252"/>
      <c r="H620" s="254" t="s">
        <v>1</v>
      </c>
      <c r="I620" s="256"/>
      <c r="J620" s="252"/>
      <c r="K620" s="252"/>
      <c r="L620" s="257"/>
      <c r="M620" s="258"/>
      <c r="N620" s="259"/>
      <c r="O620" s="259"/>
      <c r="P620" s="259"/>
      <c r="Q620" s="259"/>
      <c r="R620" s="259"/>
      <c r="S620" s="259"/>
      <c r="T620" s="260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61" t="s">
        <v>136</v>
      </c>
      <c r="AU620" s="261" t="s">
        <v>83</v>
      </c>
      <c r="AV620" s="13" t="s">
        <v>81</v>
      </c>
      <c r="AW620" s="13" t="s">
        <v>30</v>
      </c>
      <c r="AX620" s="13" t="s">
        <v>73</v>
      </c>
      <c r="AY620" s="261" t="s">
        <v>128</v>
      </c>
    </row>
    <row r="621" s="13" customFormat="1">
      <c r="A621" s="13"/>
      <c r="B621" s="251"/>
      <c r="C621" s="252"/>
      <c r="D621" s="253" t="s">
        <v>136</v>
      </c>
      <c r="E621" s="254" t="s">
        <v>1</v>
      </c>
      <c r="F621" s="255" t="s">
        <v>414</v>
      </c>
      <c r="G621" s="252"/>
      <c r="H621" s="254" t="s">
        <v>1</v>
      </c>
      <c r="I621" s="256"/>
      <c r="J621" s="252"/>
      <c r="K621" s="252"/>
      <c r="L621" s="257"/>
      <c r="M621" s="258"/>
      <c r="N621" s="259"/>
      <c r="O621" s="259"/>
      <c r="P621" s="259"/>
      <c r="Q621" s="259"/>
      <c r="R621" s="259"/>
      <c r="S621" s="259"/>
      <c r="T621" s="260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61" t="s">
        <v>136</v>
      </c>
      <c r="AU621" s="261" t="s">
        <v>83</v>
      </c>
      <c r="AV621" s="13" t="s">
        <v>81</v>
      </c>
      <c r="AW621" s="13" t="s">
        <v>30</v>
      </c>
      <c r="AX621" s="13" t="s">
        <v>73</v>
      </c>
      <c r="AY621" s="261" t="s">
        <v>128</v>
      </c>
    </row>
    <row r="622" s="13" customFormat="1">
      <c r="A622" s="13"/>
      <c r="B622" s="251"/>
      <c r="C622" s="252"/>
      <c r="D622" s="253" t="s">
        <v>136</v>
      </c>
      <c r="E622" s="254" t="s">
        <v>1</v>
      </c>
      <c r="F622" s="255" t="s">
        <v>1043</v>
      </c>
      <c r="G622" s="252"/>
      <c r="H622" s="254" t="s">
        <v>1</v>
      </c>
      <c r="I622" s="256"/>
      <c r="J622" s="252"/>
      <c r="K622" s="252"/>
      <c r="L622" s="257"/>
      <c r="M622" s="258"/>
      <c r="N622" s="259"/>
      <c r="O622" s="259"/>
      <c r="P622" s="259"/>
      <c r="Q622" s="259"/>
      <c r="R622" s="259"/>
      <c r="S622" s="259"/>
      <c r="T622" s="260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61" t="s">
        <v>136</v>
      </c>
      <c r="AU622" s="261" t="s">
        <v>83</v>
      </c>
      <c r="AV622" s="13" t="s">
        <v>81</v>
      </c>
      <c r="AW622" s="13" t="s">
        <v>30</v>
      </c>
      <c r="AX622" s="13" t="s">
        <v>73</v>
      </c>
      <c r="AY622" s="261" t="s">
        <v>128</v>
      </c>
    </row>
    <row r="623" s="13" customFormat="1">
      <c r="A623" s="13"/>
      <c r="B623" s="251"/>
      <c r="C623" s="252"/>
      <c r="D623" s="253" t="s">
        <v>136</v>
      </c>
      <c r="E623" s="254" t="s">
        <v>1</v>
      </c>
      <c r="F623" s="255" t="s">
        <v>560</v>
      </c>
      <c r="G623" s="252"/>
      <c r="H623" s="254" t="s">
        <v>1</v>
      </c>
      <c r="I623" s="256"/>
      <c r="J623" s="252"/>
      <c r="K623" s="252"/>
      <c r="L623" s="257"/>
      <c r="M623" s="258"/>
      <c r="N623" s="259"/>
      <c r="O623" s="259"/>
      <c r="P623" s="259"/>
      <c r="Q623" s="259"/>
      <c r="R623" s="259"/>
      <c r="S623" s="259"/>
      <c r="T623" s="260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61" t="s">
        <v>136</v>
      </c>
      <c r="AU623" s="261" t="s">
        <v>83</v>
      </c>
      <c r="AV623" s="13" t="s">
        <v>81</v>
      </c>
      <c r="AW623" s="13" t="s">
        <v>30</v>
      </c>
      <c r="AX623" s="13" t="s">
        <v>73</v>
      </c>
      <c r="AY623" s="261" t="s">
        <v>128</v>
      </c>
    </row>
    <row r="624" s="14" customFormat="1">
      <c r="A624" s="14"/>
      <c r="B624" s="262"/>
      <c r="C624" s="263"/>
      <c r="D624" s="253" t="s">
        <v>136</v>
      </c>
      <c r="E624" s="264" t="s">
        <v>1</v>
      </c>
      <c r="F624" s="265" t="s">
        <v>81</v>
      </c>
      <c r="G624" s="263"/>
      <c r="H624" s="266">
        <v>1</v>
      </c>
      <c r="I624" s="267"/>
      <c r="J624" s="263"/>
      <c r="K624" s="263"/>
      <c r="L624" s="268"/>
      <c r="M624" s="269"/>
      <c r="N624" s="270"/>
      <c r="O624" s="270"/>
      <c r="P624" s="270"/>
      <c r="Q624" s="270"/>
      <c r="R624" s="270"/>
      <c r="S624" s="270"/>
      <c r="T624" s="271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72" t="s">
        <v>136</v>
      </c>
      <c r="AU624" s="272" t="s">
        <v>83</v>
      </c>
      <c r="AV624" s="14" t="s">
        <v>83</v>
      </c>
      <c r="AW624" s="14" t="s">
        <v>30</v>
      </c>
      <c r="AX624" s="14" t="s">
        <v>81</v>
      </c>
      <c r="AY624" s="272" t="s">
        <v>128</v>
      </c>
    </row>
    <row r="625" s="2" customFormat="1" ht="21.75" customHeight="1">
      <c r="A625" s="39"/>
      <c r="B625" s="40"/>
      <c r="C625" s="295" t="s">
        <v>452</v>
      </c>
      <c r="D625" s="295" t="s">
        <v>219</v>
      </c>
      <c r="E625" s="296" t="s">
        <v>1105</v>
      </c>
      <c r="F625" s="297" t="s">
        <v>1106</v>
      </c>
      <c r="G625" s="298" t="s">
        <v>408</v>
      </c>
      <c r="H625" s="299">
        <v>2</v>
      </c>
      <c r="I625" s="300"/>
      <c r="J625" s="301">
        <f>ROUND(I625*H625,2)</f>
        <v>0</v>
      </c>
      <c r="K625" s="302"/>
      <c r="L625" s="303"/>
      <c r="M625" s="304" t="s">
        <v>1</v>
      </c>
      <c r="N625" s="305" t="s">
        <v>38</v>
      </c>
      <c r="O625" s="92"/>
      <c r="P625" s="247">
        <f>O625*H625</f>
        <v>0</v>
      </c>
      <c r="Q625" s="247">
        <v>0.0060000000000000001</v>
      </c>
      <c r="R625" s="247">
        <f>Q625*H625</f>
        <v>0.012</v>
      </c>
      <c r="S625" s="247">
        <v>0</v>
      </c>
      <c r="T625" s="248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49" t="s">
        <v>184</v>
      </c>
      <c r="AT625" s="249" t="s">
        <v>219</v>
      </c>
      <c r="AU625" s="249" t="s">
        <v>83</v>
      </c>
      <c r="AY625" s="18" t="s">
        <v>128</v>
      </c>
      <c r="BE625" s="250">
        <f>IF(N625="základní",J625,0)</f>
        <v>0</v>
      </c>
      <c r="BF625" s="250">
        <f>IF(N625="snížená",J625,0)</f>
        <v>0</v>
      </c>
      <c r="BG625" s="250">
        <f>IF(N625="zákl. přenesená",J625,0)</f>
        <v>0</v>
      </c>
      <c r="BH625" s="250">
        <f>IF(N625="sníž. přenesená",J625,0)</f>
        <v>0</v>
      </c>
      <c r="BI625" s="250">
        <f>IF(N625="nulová",J625,0)</f>
        <v>0</v>
      </c>
      <c r="BJ625" s="18" t="s">
        <v>81</v>
      </c>
      <c r="BK625" s="250">
        <f>ROUND(I625*H625,2)</f>
        <v>0</v>
      </c>
      <c r="BL625" s="18" t="s">
        <v>134</v>
      </c>
      <c r="BM625" s="249" t="s">
        <v>1107</v>
      </c>
    </row>
    <row r="626" s="13" customFormat="1">
      <c r="A626" s="13"/>
      <c r="B626" s="251"/>
      <c r="C626" s="252"/>
      <c r="D626" s="253" t="s">
        <v>136</v>
      </c>
      <c r="E626" s="254" t="s">
        <v>1</v>
      </c>
      <c r="F626" s="255" t="s">
        <v>421</v>
      </c>
      <c r="G626" s="252"/>
      <c r="H626" s="254" t="s">
        <v>1</v>
      </c>
      <c r="I626" s="256"/>
      <c r="J626" s="252"/>
      <c r="K626" s="252"/>
      <c r="L626" s="257"/>
      <c r="M626" s="258"/>
      <c r="N626" s="259"/>
      <c r="O626" s="259"/>
      <c r="P626" s="259"/>
      <c r="Q626" s="259"/>
      <c r="R626" s="259"/>
      <c r="S626" s="259"/>
      <c r="T626" s="260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61" t="s">
        <v>136</v>
      </c>
      <c r="AU626" s="261" t="s">
        <v>83</v>
      </c>
      <c r="AV626" s="13" t="s">
        <v>81</v>
      </c>
      <c r="AW626" s="13" t="s">
        <v>30</v>
      </c>
      <c r="AX626" s="13" t="s">
        <v>73</v>
      </c>
      <c r="AY626" s="261" t="s">
        <v>128</v>
      </c>
    </row>
    <row r="627" s="13" customFormat="1">
      <c r="A627" s="13"/>
      <c r="B627" s="251"/>
      <c r="C627" s="252"/>
      <c r="D627" s="253" t="s">
        <v>136</v>
      </c>
      <c r="E627" s="254" t="s">
        <v>1</v>
      </c>
      <c r="F627" s="255" t="s">
        <v>422</v>
      </c>
      <c r="G627" s="252"/>
      <c r="H627" s="254" t="s">
        <v>1</v>
      </c>
      <c r="I627" s="256"/>
      <c r="J627" s="252"/>
      <c r="K627" s="252"/>
      <c r="L627" s="257"/>
      <c r="M627" s="258"/>
      <c r="N627" s="259"/>
      <c r="O627" s="259"/>
      <c r="P627" s="259"/>
      <c r="Q627" s="259"/>
      <c r="R627" s="259"/>
      <c r="S627" s="259"/>
      <c r="T627" s="260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61" t="s">
        <v>136</v>
      </c>
      <c r="AU627" s="261" t="s">
        <v>83</v>
      </c>
      <c r="AV627" s="13" t="s">
        <v>81</v>
      </c>
      <c r="AW627" s="13" t="s">
        <v>30</v>
      </c>
      <c r="AX627" s="13" t="s">
        <v>73</v>
      </c>
      <c r="AY627" s="261" t="s">
        <v>128</v>
      </c>
    </row>
    <row r="628" s="13" customFormat="1">
      <c r="A628" s="13"/>
      <c r="B628" s="251"/>
      <c r="C628" s="252"/>
      <c r="D628" s="253" t="s">
        <v>136</v>
      </c>
      <c r="E628" s="254" t="s">
        <v>1</v>
      </c>
      <c r="F628" s="255" t="s">
        <v>423</v>
      </c>
      <c r="G628" s="252"/>
      <c r="H628" s="254" t="s">
        <v>1</v>
      </c>
      <c r="I628" s="256"/>
      <c r="J628" s="252"/>
      <c r="K628" s="252"/>
      <c r="L628" s="257"/>
      <c r="M628" s="258"/>
      <c r="N628" s="259"/>
      <c r="O628" s="259"/>
      <c r="P628" s="259"/>
      <c r="Q628" s="259"/>
      <c r="R628" s="259"/>
      <c r="S628" s="259"/>
      <c r="T628" s="260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61" t="s">
        <v>136</v>
      </c>
      <c r="AU628" s="261" t="s">
        <v>83</v>
      </c>
      <c r="AV628" s="13" t="s">
        <v>81</v>
      </c>
      <c r="AW628" s="13" t="s">
        <v>30</v>
      </c>
      <c r="AX628" s="13" t="s">
        <v>73</v>
      </c>
      <c r="AY628" s="261" t="s">
        <v>128</v>
      </c>
    </row>
    <row r="629" s="13" customFormat="1">
      <c r="A629" s="13"/>
      <c r="B629" s="251"/>
      <c r="C629" s="252"/>
      <c r="D629" s="253" t="s">
        <v>136</v>
      </c>
      <c r="E629" s="254" t="s">
        <v>1</v>
      </c>
      <c r="F629" s="255" t="s">
        <v>414</v>
      </c>
      <c r="G629" s="252"/>
      <c r="H629" s="254" t="s">
        <v>1</v>
      </c>
      <c r="I629" s="256"/>
      <c r="J629" s="252"/>
      <c r="K629" s="252"/>
      <c r="L629" s="257"/>
      <c r="M629" s="258"/>
      <c r="N629" s="259"/>
      <c r="O629" s="259"/>
      <c r="P629" s="259"/>
      <c r="Q629" s="259"/>
      <c r="R629" s="259"/>
      <c r="S629" s="259"/>
      <c r="T629" s="260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61" t="s">
        <v>136</v>
      </c>
      <c r="AU629" s="261" t="s">
        <v>83</v>
      </c>
      <c r="AV629" s="13" t="s">
        <v>81</v>
      </c>
      <c r="AW629" s="13" t="s">
        <v>30</v>
      </c>
      <c r="AX629" s="13" t="s">
        <v>73</v>
      </c>
      <c r="AY629" s="261" t="s">
        <v>128</v>
      </c>
    </row>
    <row r="630" s="13" customFormat="1">
      <c r="A630" s="13"/>
      <c r="B630" s="251"/>
      <c r="C630" s="252"/>
      <c r="D630" s="253" t="s">
        <v>136</v>
      </c>
      <c r="E630" s="254" t="s">
        <v>1</v>
      </c>
      <c r="F630" s="255" t="s">
        <v>1043</v>
      </c>
      <c r="G630" s="252"/>
      <c r="H630" s="254" t="s">
        <v>1</v>
      </c>
      <c r="I630" s="256"/>
      <c r="J630" s="252"/>
      <c r="K630" s="252"/>
      <c r="L630" s="257"/>
      <c r="M630" s="258"/>
      <c r="N630" s="259"/>
      <c r="O630" s="259"/>
      <c r="P630" s="259"/>
      <c r="Q630" s="259"/>
      <c r="R630" s="259"/>
      <c r="S630" s="259"/>
      <c r="T630" s="260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61" t="s">
        <v>136</v>
      </c>
      <c r="AU630" s="261" t="s">
        <v>83</v>
      </c>
      <c r="AV630" s="13" t="s">
        <v>81</v>
      </c>
      <c r="AW630" s="13" t="s">
        <v>30</v>
      </c>
      <c r="AX630" s="13" t="s">
        <v>73</v>
      </c>
      <c r="AY630" s="261" t="s">
        <v>128</v>
      </c>
    </row>
    <row r="631" s="13" customFormat="1">
      <c r="A631" s="13"/>
      <c r="B631" s="251"/>
      <c r="C631" s="252"/>
      <c r="D631" s="253" t="s">
        <v>136</v>
      </c>
      <c r="E631" s="254" t="s">
        <v>1</v>
      </c>
      <c r="F631" s="255" t="s">
        <v>546</v>
      </c>
      <c r="G631" s="252"/>
      <c r="H631" s="254" t="s">
        <v>1</v>
      </c>
      <c r="I631" s="256"/>
      <c r="J631" s="252"/>
      <c r="K631" s="252"/>
      <c r="L631" s="257"/>
      <c r="M631" s="258"/>
      <c r="N631" s="259"/>
      <c r="O631" s="259"/>
      <c r="P631" s="259"/>
      <c r="Q631" s="259"/>
      <c r="R631" s="259"/>
      <c r="S631" s="259"/>
      <c r="T631" s="260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61" t="s">
        <v>136</v>
      </c>
      <c r="AU631" s="261" t="s">
        <v>83</v>
      </c>
      <c r="AV631" s="13" t="s">
        <v>81</v>
      </c>
      <c r="AW631" s="13" t="s">
        <v>30</v>
      </c>
      <c r="AX631" s="13" t="s">
        <v>73</v>
      </c>
      <c r="AY631" s="261" t="s">
        <v>128</v>
      </c>
    </row>
    <row r="632" s="14" customFormat="1">
      <c r="A632" s="14"/>
      <c r="B632" s="262"/>
      <c r="C632" s="263"/>
      <c r="D632" s="253" t="s">
        <v>136</v>
      </c>
      <c r="E632" s="264" t="s">
        <v>1</v>
      </c>
      <c r="F632" s="265" t="s">
        <v>83</v>
      </c>
      <c r="G632" s="263"/>
      <c r="H632" s="266">
        <v>2</v>
      </c>
      <c r="I632" s="267"/>
      <c r="J632" s="263"/>
      <c r="K632" s="263"/>
      <c r="L632" s="268"/>
      <c r="M632" s="269"/>
      <c r="N632" s="270"/>
      <c r="O632" s="270"/>
      <c r="P632" s="270"/>
      <c r="Q632" s="270"/>
      <c r="R632" s="270"/>
      <c r="S632" s="270"/>
      <c r="T632" s="271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72" t="s">
        <v>136</v>
      </c>
      <c r="AU632" s="272" t="s">
        <v>83</v>
      </c>
      <c r="AV632" s="14" t="s">
        <v>83</v>
      </c>
      <c r="AW632" s="14" t="s">
        <v>30</v>
      </c>
      <c r="AX632" s="14" t="s">
        <v>81</v>
      </c>
      <c r="AY632" s="272" t="s">
        <v>128</v>
      </c>
    </row>
    <row r="633" s="2" customFormat="1" ht="21.75" customHeight="1">
      <c r="A633" s="39"/>
      <c r="B633" s="40"/>
      <c r="C633" s="237" t="s">
        <v>456</v>
      </c>
      <c r="D633" s="237" t="s">
        <v>130</v>
      </c>
      <c r="E633" s="238" t="s">
        <v>477</v>
      </c>
      <c r="F633" s="239" t="s">
        <v>478</v>
      </c>
      <c r="G633" s="240" t="s">
        <v>408</v>
      </c>
      <c r="H633" s="241">
        <v>1</v>
      </c>
      <c r="I633" s="242"/>
      <c r="J633" s="243">
        <f>ROUND(I633*H633,2)</f>
        <v>0</v>
      </c>
      <c r="K633" s="244"/>
      <c r="L633" s="45"/>
      <c r="M633" s="245" t="s">
        <v>1</v>
      </c>
      <c r="N633" s="246" t="s">
        <v>38</v>
      </c>
      <c r="O633" s="92"/>
      <c r="P633" s="247">
        <f>O633*H633</f>
        <v>0</v>
      </c>
      <c r="Q633" s="247">
        <v>0.0038</v>
      </c>
      <c r="R633" s="247">
        <f>Q633*H633</f>
        <v>0.0038</v>
      </c>
      <c r="S633" s="247">
        <v>0</v>
      </c>
      <c r="T633" s="248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49" t="s">
        <v>134</v>
      </c>
      <c r="AT633" s="249" t="s">
        <v>130</v>
      </c>
      <c r="AU633" s="249" t="s">
        <v>83</v>
      </c>
      <c r="AY633" s="18" t="s">
        <v>128</v>
      </c>
      <c r="BE633" s="250">
        <f>IF(N633="základní",J633,0)</f>
        <v>0</v>
      </c>
      <c r="BF633" s="250">
        <f>IF(N633="snížená",J633,0)</f>
        <v>0</v>
      </c>
      <c r="BG633" s="250">
        <f>IF(N633="zákl. přenesená",J633,0)</f>
        <v>0</v>
      </c>
      <c r="BH633" s="250">
        <f>IF(N633="sníž. přenesená",J633,0)</f>
        <v>0</v>
      </c>
      <c r="BI633" s="250">
        <f>IF(N633="nulová",J633,0)</f>
        <v>0</v>
      </c>
      <c r="BJ633" s="18" t="s">
        <v>81</v>
      </c>
      <c r="BK633" s="250">
        <f>ROUND(I633*H633,2)</f>
        <v>0</v>
      </c>
      <c r="BL633" s="18" t="s">
        <v>134</v>
      </c>
      <c r="BM633" s="249" t="s">
        <v>1108</v>
      </c>
    </row>
    <row r="634" s="13" customFormat="1">
      <c r="A634" s="13"/>
      <c r="B634" s="251"/>
      <c r="C634" s="252"/>
      <c r="D634" s="253" t="s">
        <v>136</v>
      </c>
      <c r="E634" s="254" t="s">
        <v>1</v>
      </c>
      <c r="F634" s="255" t="s">
        <v>414</v>
      </c>
      <c r="G634" s="252"/>
      <c r="H634" s="254" t="s">
        <v>1</v>
      </c>
      <c r="I634" s="256"/>
      <c r="J634" s="252"/>
      <c r="K634" s="252"/>
      <c r="L634" s="257"/>
      <c r="M634" s="258"/>
      <c r="N634" s="259"/>
      <c r="O634" s="259"/>
      <c r="P634" s="259"/>
      <c r="Q634" s="259"/>
      <c r="R634" s="259"/>
      <c r="S634" s="259"/>
      <c r="T634" s="260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61" t="s">
        <v>136</v>
      </c>
      <c r="AU634" s="261" t="s">
        <v>83</v>
      </c>
      <c r="AV634" s="13" t="s">
        <v>81</v>
      </c>
      <c r="AW634" s="13" t="s">
        <v>30</v>
      </c>
      <c r="AX634" s="13" t="s">
        <v>73</v>
      </c>
      <c r="AY634" s="261" t="s">
        <v>128</v>
      </c>
    </row>
    <row r="635" s="13" customFormat="1">
      <c r="A635" s="13"/>
      <c r="B635" s="251"/>
      <c r="C635" s="252"/>
      <c r="D635" s="253" t="s">
        <v>136</v>
      </c>
      <c r="E635" s="254" t="s">
        <v>1</v>
      </c>
      <c r="F635" s="255" t="s">
        <v>1043</v>
      </c>
      <c r="G635" s="252"/>
      <c r="H635" s="254" t="s">
        <v>1</v>
      </c>
      <c r="I635" s="256"/>
      <c r="J635" s="252"/>
      <c r="K635" s="252"/>
      <c r="L635" s="257"/>
      <c r="M635" s="258"/>
      <c r="N635" s="259"/>
      <c r="O635" s="259"/>
      <c r="P635" s="259"/>
      <c r="Q635" s="259"/>
      <c r="R635" s="259"/>
      <c r="S635" s="259"/>
      <c r="T635" s="260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61" t="s">
        <v>136</v>
      </c>
      <c r="AU635" s="261" t="s">
        <v>83</v>
      </c>
      <c r="AV635" s="13" t="s">
        <v>81</v>
      </c>
      <c r="AW635" s="13" t="s">
        <v>30</v>
      </c>
      <c r="AX635" s="13" t="s">
        <v>73</v>
      </c>
      <c r="AY635" s="261" t="s">
        <v>128</v>
      </c>
    </row>
    <row r="636" s="13" customFormat="1">
      <c r="A636" s="13"/>
      <c r="B636" s="251"/>
      <c r="C636" s="252"/>
      <c r="D636" s="253" t="s">
        <v>136</v>
      </c>
      <c r="E636" s="254" t="s">
        <v>1</v>
      </c>
      <c r="F636" s="255" t="s">
        <v>432</v>
      </c>
      <c r="G636" s="252"/>
      <c r="H636" s="254" t="s">
        <v>1</v>
      </c>
      <c r="I636" s="256"/>
      <c r="J636" s="252"/>
      <c r="K636" s="252"/>
      <c r="L636" s="257"/>
      <c r="M636" s="258"/>
      <c r="N636" s="259"/>
      <c r="O636" s="259"/>
      <c r="P636" s="259"/>
      <c r="Q636" s="259"/>
      <c r="R636" s="259"/>
      <c r="S636" s="259"/>
      <c r="T636" s="260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61" t="s">
        <v>136</v>
      </c>
      <c r="AU636" s="261" t="s">
        <v>83</v>
      </c>
      <c r="AV636" s="13" t="s">
        <v>81</v>
      </c>
      <c r="AW636" s="13" t="s">
        <v>30</v>
      </c>
      <c r="AX636" s="13" t="s">
        <v>73</v>
      </c>
      <c r="AY636" s="261" t="s">
        <v>128</v>
      </c>
    </row>
    <row r="637" s="14" customFormat="1">
      <c r="A637" s="14"/>
      <c r="B637" s="262"/>
      <c r="C637" s="263"/>
      <c r="D637" s="253" t="s">
        <v>136</v>
      </c>
      <c r="E637" s="264" t="s">
        <v>1</v>
      </c>
      <c r="F637" s="265" t="s">
        <v>81</v>
      </c>
      <c r="G637" s="263"/>
      <c r="H637" s="266">
        <v>1</v>
      </c>
      <c r="I637" s="267"/>
      <c r="J637" s="263"/>
      <c r="K637" s="263"/>
      <c r="L637" s="268"/>
      <c r="M637" s="269"/>
      <c r="N637" s="270"/>
      <c r="O637" s="270"/>
      <c r="P637" s="270"/>
      <c r="Q637" s="270"/>
      <c r="R637" s="270"/>
      <c r="S637" s="270"/>
      <c r="T637" s="271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72" t="s">
        <v>136</v>
      </c>
      <c r="AU637" s="272" t="s">
        <v>83</v>
      </c>
      <c r="AV637" s="14" t="s">
        <v>83</v>
      </c>
      <c r="AW637" s="14" t="s">
        <v>30</v>
      </c>
      <c r="AX637" s="14" t="s">
        <v>81</v>
      </c>
      <c r="AY637" s="272" t="s">
        <v>128</v>
      </c>
    </row>
    <row r="638" s="2" customFormat="1" ht="21.75" customHeight="1">
      <c r="A638" s="39"/>
      <c r="B638" s="40"/>
      <c r="C638" s="295" t="s">
        <v>460</v>
      </c>
      <c r="D638" s="295" t="s">
        <v>219</v>
      </c>
      <c r="E638" s="296" t="s">
        <v>791</v>
      </c>
      <c r="F638" s="297" t="s">
        <v>792</v>
      </c>
      <c r="G638" s="298" t="s">
        <v>408</v>
      </c>
      <c r="H638" s="299">
        <v>1</v>
      </c>
      <c r="I638" s="300"/>
      <c r="J638" s="301">
        <f>ROUND(I638*H638,2)</f>
        <v>0</v>
      </c>
      <c r="K638" s="302"/>
      <c r="L638" s="303"/>
      <c r="M638" s="304" t="s">
        <v>1</v>
      </c>
      <c r="N638" s="305" t="s">
        <v>38</v>
      </c>
      <c r="O638" s="92"/>
      <c r="P638" s="247">
        <f>O638*H638</f>
        <v>0</v>
      </c>
      <c r="Q638" s="247">
        <v>0.0276</v>
      </c>
      <c r="R638" s="247">
        <f>Q638*H638</f>
        <v>0.0276</v>
      </c>
      <c r="S638" s="247">
        <v>0</v>
      </c>
      <c r="T638" s="248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49" t="s">
        <v>184</v>
      </c>
      <c r="AT638" s="249" t="s">
        <v>219</v>
      </c>
      <c r="AU638" s="249" t="s">
        <v>83</v>
      </c>
      <c r="AY638" s="18" t="s">
        <v>128</v>
      </c>
      <c r="BE638" s="250">
        <f>IF(N638="základní",J638,0)</f>
        <v>0</v>
      </c>
      <c r="BF638" s="250">
        <f>IF(N638="snížená",J638,0)</f>
        <v>0</v>
      </c>
      <c r="BG638" s="250">
        <f>IF(N638="zákl. přenesená",J638,0)</f>
        <v>0</v>
      </c>
      <c r="BH638" s="250">
        <f>IF(N638="sníž. přenesená",J638,0)</f>
        <v>0</v>
      </c>
      <c r="BI638" s="250">
        <f>IF(N638="nulová",J638,0)</f>
        <v>0</v>
      </c>
      <c r="BJ638" s="18" t="s">
        <v>81</v>
      </c>
      <c r="BK638" s="250">
        <f>ROUND(I638*H638,2)</f>
        <v>0</v>
      </c>
      <c r="BL638" s="18" t="s">
        <v>134</v>
      </c>
      <c r="BM638" s="249" t="s">
        <v>1109</v>
      </c>
    </row>
    <row r="639" s="13" customFormat="1">
      <c r="A639" s="13"/>
      <c r="B639" s="251"/>
      <c r="C639" s="252"/>
      <c r="D639" s="253" t="s">
        <v>136</v>
      </c>
      <c r="E639" s="254" t="s">
        <v>1</v>
      </c>
      <c r="F639" s="255" t="s">
        <v>421</v>
      </c>
      <c r="G639" s="252"/>
      <c r="H639" s="254" t="s">
        <v>1</v>
      </c>
      <c r="I639" s="256"/>
      <c r="J639" s="252"/>
      <c r="K639" s="252"/>
      <c r="L639" s="257"/>
      <c r="M639" s="258"/>
      <c r="N639" s="259"/>
      <c r="O639" s="259"/>
      <c r="P639" s="259"/>
      <c r="Q639" s="259"/>
      <c r="R639" s="259"/>
      <c r="S639" s="259"/>
      <c r="T639" s="260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61" t="s">
        <v>136</v>
      </c>
      <c r="AU639" s="261" t="s">
        <v>83</v>
      </c>
      <c r="AV639" s="13" t="s">
        <v>81</v>
      </c>
      <c r="AW639" s="13" t="s">
        <v>30</v>
      </c>
      <c r="AX639" s="13" t="s">
        <v>73</v>
      </c>
      <c r="AY639" s="261" t="s">
        <v>128</v>
      </c>
    </row>
    <row r="640" s="13" customFormat="1">
      <c r="A640" s="13"/>
      <c r="B640" s="251"/>
      <c r="C640" s="252"/>
      <c r="D640" s="253" t="s">
        <v>136</v>
      </c>
      <c r="E640" s="254" t="s">
        <v>1</v>
      </c>
      <c r="F640" s="255" t="s">
        <v>422</v>
      </c>
      <c r="G640" s="252"/>
      <c r="H640" s="254" t="s">
        <v>1</v>
      </c>
      <c r="I640" s="256"/>
      <c r="J640" s="252"/>
      <c r="K640" s="252"/>
      <c r="L640" s="257"/>
      <c r="M640" s="258"/>
      <c r="N640" s="259"/>
      <c r="O640" s="259"/>
      <c r="P640" s="259"/>
      <c r="Q640" s="259"/>
      <c r="R640" s="259"/>
      <c r="S640" s="259"/>
      <c r="T640" s="260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61" t="s">
        <v>136</v>
      </c>
      <c r="AU640" s="261" t="s">
        <v>83</v>
      </c>
      <c r="AV640" s="13" t="s">
        <v>81</v>
      </c>
      <c r="AW640" s="13" t="s">
        <v>30</v>
      </c>
      <c r="AX640" s="13" t="s">
        <v>73</v>
      </c>
      <c r="AY640" s="261" t="s">
        <v>128</v>
      </c>
    </row>
    <row r="641" s="13" customFormat="1">
      <c r="A641" s="13"/>
      <c r="B641" s="251"/>
      <c r="C641" s="252"/>
      <c r="D641" s="253" t="s">
        <v>136</v>
      </c>
      <c r="E641" s="254" t="s">
        <v>1</v>
      </c>
      <c r="F641" s="255" t="s">
        <v>423</v>
      </c>
      <c r="G641" s="252"/>
      <c r="H641" s="254" t="s">
        <v>1</v>
      </c>
      <c r="I641" s="256"/>
      <c r="J641" s="252"/>
      <c r="K641" s="252"/>
      <c r="L641" s="257"/>
      <c r="M641" s="258"/>
      <c r="N641" s="259"/>
      <c r="O641" s="259"/>
      <c r="P641" s="259"/>
      <c r="Q641" s="259"/>
      <c r="R641" s="259"/>
      <c r="S641" s="259"/>
      <c r="T641" s="260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61" t="s">
        <v>136</v>
      </c>
      <c r="AU641" s="261" t="s">
        <v>83</v>
      </c>
      <c r="AV641" s="13" t="s">
        <v>81</v>
      </c>
      <c r="AW641" s="13" t="s">
        <v>30</v>
      </c>
      <c r="AX641" s="13" t="s">
        <v>73</v>
      </c>
      <c r="AY641" s="261" t="s">
        <v>128</v>
      </c>
    </row>
    <row r="642" s="13" customFormat="1">
      <c r="A642" s="13"/>
      <c r="B642" s="251"/>
      <c r="C642" s="252"/>
      <c r="D642" s="253" t="s">
        <v>136</v>
      </c>
      <c r="E642" s="254" t="s">
        <v>1</v>
      </c>
      <c r="F642" s="255" t="s">
        <v>414</v>
      </c>
      <c r="G642" s="252"/>
      <c r="H642" s="254" t="s">
        <v>1</v>
      </c>
      <c r="I642" s="256"/>
      <c r="J642" s="252"/>
      <c r="K642" s="252"/>
      <c r="L642" s="257"/>
      <c r="M642" s="258"/>
      <c r="N642" s="259"/>
      <c r="O642" s="259"/>
      <c r="P642" s="259"/>
      <c r="Q642" s="259"/>
      <c r="R642" s="259"/>
      <c r="S642" s="259"/>
      <c r="T642" s="260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61" t="s">
        <v>136</v>
      </c>
      <c r="AU642" s="261" t="s">
        <v>83</v>
      </c>
      <c r="AV642" s="13" t="s">
        <v>81</v>
      </c>
      <c r="AW642" s="13" t="s">
        <v>30</v>
      </c>
      <c r="AX642" s="13" t="s">
        <v>73</v>
      </c>
      <c r="AY642" s="261" t="s">
        <v>128</v>
      </c>
    </row>
    <row r="643" s="13" customFormat="1">
      <c r="A643" s="13"/>
      <c r="B643" s="251"/>
      <c r="C643" s="252"/>
      <c r="D643" s="253" t="s">
        <v>136</v>
      </c>
      <c r="E643" s="254" t="s">
        <v>1</v>
      </c>
      <c r="F643" s="255" t="s">
        <v>1043</v>
      </c>
      <c r="G643" s="252"/>
      <c r="H643" s="254" t="s">
        <v>1</v>
      </c>
      <c r="I643" s="256"/>
      <c r="J643" s="252"/>
      <c r="K643" s="252"/>
      <c r="L643" s="257"/>
      <c r="M643" s="258"/>
      <c r="N643" s="259"/>
      <c r="O643" s="259"/>
      <c r="P643" s="259"/>
      <c r="Q643" s="259"/>
      <c r="R643" s="259"/>
      <c r="S643" s="259"/>
      <c r="T643" s="260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61" t="s">
        <v>136</v>
      </c>
      <c r="AU643" s="261" t="s">
        <v>83</v>
      </c>
      <c r="AV643" s="13" t="s">
        <v>81</v>
      </c>
      <c r="AW643" s="13" t="s">
        <v>30</v>
      </c>
      <c r="AX643" s="13" t="s">
        <v>73</v>
      </c>
      <c r="AY643" s="261" t="s">
        <v>128</v>
      </c>
    </row>
    <row r="644" s="13" customFormat="1">
      <c r="A644" s="13"/>
      <c r="B644" s="251"/>
      <c r="C644" s="252"/>
      <c r="D644" s="253" t="s">
        <v>136</v>
      </c>
      <c r="E644" s="254" t="s">
        <v>1</v>
      </c>
      <c r="F644" s="255" t="s">
        <v>432</v>
      </c>
      <c r="G644" s="252"/>
      <c r="H644" s="254" t="s">
        <v>1</v>
      </c>
      <c r="I644" s="256"/>
      <c r="J644" s="252"/>
      <c r="K644" s="252"/>
      <c r="L644" s="257"/>
      <c r="M644" s="258"/>
      <c r="N644" s="259"/>
      <c r="O644" s="259"/>
      <c r="P644" s="259"/>
      <c r="Q644" s="259"/>
      <c r="R644" s="259"/>
      <c r="S644" s="259"/>
      <c r="T644" s="260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61" t="s">
        <v>136</v>
      </c>
      <c r="AU644" s="261" t="s">
        <v>83</v>
      </c>
      <c r="AV644" s="13" t="s">
        <v>81</v>
      </c>
      <c r="AW644" s="13" t="s">
        <v>30</v>
      </c>
      <c r="AX644" s="13" t="s">
        <v>73</v>
      </c>
      <c r="AY644" s="261" t="s">
        <v>128</v>
      </c>
    </row>
    <row r="645" s="14" customFormat="1">
      <c r="A645" s="14"/>
      <c r="B645" s="262"/>
      <c r="C645" s="263"/>
      <c r="D645" s="253" t="s">
        <v>136</v>
      </c>
      <c r="E645" s="264" t="s">
        <v>1</v>
      </c>
      <c r="F645" s="265" t="s">
        <v>81</v>
      </c>
      <c r="G645" s="263"/>
      <c r="H645" s="266">
        <v>1</v>
      </c>
      <c r="I645" s="267"/>
      <c r="J645" s="263"/>
      <c r="K645" s="263"/>
      <c r="L645" s="268"/>
      <c r="M645" s="269"/>
      <c r="N645" s="270"/>
      <c r="O645" s="270"/>
      <c r="P645" s="270"/>
      <c r="Q645" s="270"/>
      <c r="R645" s="270"/>
      <c r="S645" s="270"/>
      <c r="T645" s="271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72" t="s">
        <v>136</v>
      </c>
      <c r="AU645" s="272" t="s">
        <v>83</v>
      </c>
      <c r="AV645" s="14" t="s">
        <v>83</v>
      </c>
      <c r="AW645" s="14" t="s">
        <v>30</v>
      </c>
      <c r="AX645" s="14" t="s">
        <v>81</v>
      </c>
      <c r="AY645" s="272" t="s">
        <v>128</v>
      </c>
    </row>
    <row r="646" s="2" customFormat="1" ht="16.5" customHeight="1">
      <c r="A646" s="39"/>
      <c r="B646" s="40"/>
      <c r="C646" s="237" t="s">
        <v>343</v>
      </c>
      <c r="D646" s="237" t="s">
        <v>130</v>
      </c>
      <c r="E646" s="238" t="s">
        <v>794</v>
      </c>
      <c r="F646" s="239" t="s">
        <v>795</v>
      </c>
      <c r="G646" s="240" t="s">
        <v>408</v>
      </c>
      <c r="H646" s="241">
        <v>12</v>
      </c>
      <c r="I646" s="242"/>
      <c r="J646" s="243">
        <f>ROUND(I646*H646,2)</f>
        <v>0</v>
      </c>
      <c r="K646" s="244"/>
      <c r="L646" s="45"/>
      <c r="M646" s="245" t="s">
        <v>1</v>
      </c>
      <c r="N646" s="246" t="s">
        <v>38</v>
      </c>
      <c r="O646" s="92"/>
      <c r="P646" s="247">
        <f>O646*H646</f>
        <v>0</v>
      </c>
      <c r="Q646" s="247">
        <v>0.0023999999999999998</v>
      </c>
      <c r="R646" s="247">
        <f>Q646*H646</f>
        <v>0.028799999999999999</v>
      </c>
      <c r="S646" s="247">
        <v>0</v>
      </c>
      <c r="T646" s="248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49" t="s">
        <v>134</v>
      </c>
      <c r="AT646" s="249" t="s">
        <v>130</v>
      </c>
      <c r="AU646" s="249" t="s">
        <v>83</v>
      </c>
      <c r="AY646" s="18" t="s">
        <v>128</v>
      </c>
      <c r="BE646" s="250">
        <f>IF(N646="základní",J646,0)</f>
        <v>0</v>
      </c>
      <c r="BF646" s="250">
        <f>IF(N646="snížená",J646,0)</f>
        <v>0</v>
      </c>
      <c r="BG646" s="250">
        <f>IF(N646="zákl. přenesená",J646,0)</f>
        <v>0</v>
      </c>
      <c r="BH646" s="250">
        <f>IF(N646="sníž. přenesená",J646,0)</f>
        <v>0</v>
      </c>
      <c r="BI646" s="250">
        <f>IF(N646="nulová",J646,0)</f>
        <v>0</v>
      </c>
      <c r="BJ646" s="18" t="s">
        <v>81</v>
      </c>
      <c r="BK646" s="250">
        <f>ROUND(I646*H646,2)</f>
        <v>0</v>
      </c>
      <c r="BL646" s="18" t="s">
        <v>134</v>
      </c>
      <c r="BM646" s="249" t="s">
        <v>1110</v>
      </c>
    </row>
    <row r="647" s="13" customFormat="1">
      <c r="A647" s="13"/>
      <c r="B647" s="251"/>
      <c r="C647" s="252"/>
      <c r="D647" s="253" t="s">
        <v>136</v>
      </c>
      <c r="E647" s="254" t="s">
        <v>1</v>
      </c>
      <c r="F647" s="255" t="s">
        <v>421</v>
      </c>
      <c r="G647" s="252"/>
      <c r="H647" s="254" t="s">
        <v>1</v>
      </c>
      <c r="I647" s="256"/>
      <c r="J647" s="252"/>
      <c r="K647" s="252"/>
      <c r="L647" s="257"/>
      <c r="M647" s="258"/>
      <c r="N647" s="259"/>
      <c r="O647" s="259"/>
      <c r="P647" s="259"/>
      <c r="Q647" s="259"/>
      <c r="R647" s="259"/>
      <c r="S647" s="259"/>
      <c r="T647" s="260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61" t="s">
        <v>136</v>
      </c>
      <c r="AU647" s="261" t="s">
        <v>83</v>
      </c>
      <c r="AV647" s="13" t="s">
        <v>81</v>
      </c>
      <c r="AW647" s="13" t="s">
        <v>30</v>
      </c>
      <c r="AX647" s="13" t="s">
        <v>73</v>
      </c>
      <c r="AY647" s="261" t="s">
        <v>128</v>
      </c>
    </row>
    <row r="648" s="13" customFormat="1">
      <c r="A648" s="13"/>
      <c r="B648" s="251"/>
      <c r="C648" s="252"/>
      <c r="D648" s="253" t="s">
        <v>136</v>
      </c>
      <c r="E648" s="254" t="s">
        <v>1</v>
      </c>
      <c r="F648" s="255" t="s">
        <v>489</v>
      </c>
      <c r="G648" s="252"/>
      <c r="H648" s="254" t="s">
        <v>1</v>
      </c>
      <c r="I648" s="256"/>
      <c r="J648" s="252"/>
      <c r="K648" s="252"/>
      <c r="L648" s="257"/>
      <c r="M648" s="258"/>
      <c r="N648" s="259"/>
      <c r="O648" s="259"/>
      <c r="P648" s="259"/>
      <c r="Q648" s="259"/>
      <c r="R648" s="259"/>
      <c r="S648" s="259"/>
      <c r="T648" s="260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61" t="s">
        <v>136</v>
      </c>
      <c r="AU648" s="261" t="s">
        <v>83</v>
      </c>
      <c r="AV648" s="13" t="s">
        <v>81</v>
      </c>
      <c r="AW648" s="13" t="s">
        <v>30</v>
      </c>
      <c r="AX648" s="13" t="s">
        <v>73</v>
      </c>
      <c r="AY648" s="261" t="s">
        <v>128</v>
      </c>
    </row>
    <row r="649" s="13" customFormat="1">
      <c r="A649" s="13"/>
      <c r="B649" s="251"/>
      <c r="C649" s="252"/>
      <c r="D649" s="253" t="s">
        <v>136</v>
      </c>
      <c r="E649" s="254" t="s">
        <v>1</v>
      </c>
      <c r="F649" s="255" t="s">
        <v>797</v>
      </c>
      <c r="G649" s="252"/>
      <c r="H649" s="254" t="s">
        <v>1</v>
      </c>
      <c r="I649" s="256"/>
      <c r="J649" s="252"/>
      <c r="K649" s="252"/>
      <c r="L649" s="257"/>
      <c r="M649" s="258"/>
      <c r="N649" s="259"/>
      <c r="O649" s="259"/>
      <c r="P649" s="259"/>
      <c r="Q649" s="259"/>
      <c r="R649" s="259"/>
      <c r="S649" s="259"/>
      <c r="T649" s="260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61" t="s">
        <v>136</v>
      </c>
      <c r="AU649" s="261" t="s">
        <v>83</v>
      </c>
      <c r="AV649" s="13" t="s">
        <v>81</v>
      </c>
      <c r="AW649" s="13" t="s">
        <v>30</v>
      </c>
      <c r="AX649" s="13" t="s">
        <v>73</v>
      </c>
      <c r="AY649" s="261" t="s">
        <v>128</v>
      </c>
    </row>
    <row r="650" s="13" customFormat="1">
      <c r="A650" s="13"/>
      <c r="B650" s="251"/>
      <c r="C650" s="252"/>
      <c r="D650" s="253" t="s">
        <v>136</v>
      </c>
      <c r="E650" s="254" t="s">
        <v>1</v>
      </c>
      <c r="F650" s="255" t="s">
        <v>491</v>
      </c>
      <c r="G650" s="252"/>
      <c r="H650" s="254" t="s">
        <v>1</v>
      </c>
      <c r="I650" s="256"/>
      <c r="J650" s="252"/>
      <c r="K650" s="252"/>
      <c r="L650" s="257"/>
      <c r="M650" s="258"/>
      <c r="N650" s="259"/>
      <c r="O650" s="259"/>
      <c r="P650" s="259"/>
      <c r="Q650" s="259"/>
      <c r="R650" s="259"/>
      <c r="S650" s="259"/>
      <c r="T650" s="260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61" t="s">
        <v>136</v>
      </c>
      <c r="AU650" s="261" t="s">
        <v>83</v>
      </c>
      <c r="AV650" s="13" t="s">
        <v>81</v>
      </c>
      <c r="AW650" s="13" t="s">
        <v>30</v>
      </c>
      <c r="AX650" s="13" t="s">
        <v>73</v>
      </c>
      <c r="AY650" s="261" t="s">
        <v>128</v>
      </c>
    </row>
    <row r="651" s="13" customFormat="1">
      <c r="A651" s="13"/>
      <c r="B651" s="251"/>
      <c r="C651" s="252"/>
      <c r="D651" s="253" t="s">
        <v>136</v>
      </c>
      <c r="E651" s="254" t="s">
        <v>1</v>
      </c>
      <c r="F651" s="255" t="s">
        <v>492</v>
      </c>
      <c r="G651" s="252"/>
      <c r="H651" s="254" t="s">
        <v>1</v>
      </c>
      <c r="I651" s="256"/>
      <c r="J651" s="252"/>
      <c r="K651" s="252"/>
      <c r="L651" s="257"/>
      <c r="M651" s="258"/>
      <c r="N651" s="259"/>
      <c r="O651" s="259"/>
      <c r="P651" s="259"/>
      <c r="Q651" s="259"/>
      <c r="R651" s="259"/>
      <c r="S651" s="259"/>
      <c r="T651" s="260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61" t="s">
        <v>136</v>
      </c>
      <c r="AU651" s="261" t="s">
        <v>83</v>
      </c>
      <c r="AV651" s="13" t="s">
        <v>81</v>
      </c>
      <c r="AW651" s="13" t="s">
        <v>30</v>
      </c>
      <c r="AX651" s="13" t="s">
        <v>73</v>
      </c>
      <c r="AY651" s="261" t="s">
        <v>128</v>
      </c>
    </row>
    <row r="652" s="13" customFormat="1">
      <c r="A652" s="13"/>
      <c r="B652" s="251"/>
      <c r="C652" s="252"/>
      <c r="D652" s="253" t="s">
        <v>136</v>
      </c>
      <c r="E652" s="254" t="s">
        <v>1</v>
      </c>
      <c r="F652" s="255" t="s">
        <v>493</v>
      </c>
      <c r="G652" s="252"/>
      <c r="H652" s="254" t="s">
        <v>1</v>
      </c>
      <c r="I652" s="256"/>
      <c r="J652" s="252"/>
      <c r="K652" s="252"/>
      <c r="L652" s="257"/>
      <c r="M652" s="258"/>
      <c r="N652" s="259"/>
      <c r="O652" s="259"/>
      <c r="P652" s="259"/>
      <c r="Q652" s="259"/>
      <c r="R652" s="259"/>
      <c r="S652" s="259"/>
      <c r="T652" s="260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61" t="s">
        <v>136</v>
      </c>
      <c r="AU652" s="261" t="s">
        <v>83</v>
      </c>
      <c r="AV652" s="13" t="s">
        <v>81</v>
      </c>
      <c r="AW652" s="13" t="s">
        <v>30</v>
      </c>
      <c r="AX652" s="13" t="s">
        <v>73</v>
      </c>
      <c r="AY652" s="261" t="s">
        <v>128</v>
      </c>
    </row>
    <row r="653" s="13" customFormat="1">
      <c r="A653" s="13"/>
      <c r="B653" s="251"/>
      <c r="C653" s="252"/>
      <c r="D653" s="253" t="s">
        <v>136</v>
      </c>
      <c r="E653" s="254" t="s">
        <v>1</v>
      </c>
      <c r="F653" s="255" t="s">
        <v>494</v>
      </c>
      <c r="G653" s="252"/>
      <c r="H653" s="254" t="s">
        <v>1</v>
      </c>
      <c r="I653" s="256"/>
      <c r="J653" s="252"/>
      <c r="K653" s="252"/>
      <c r="L653" s="257"/>
      <c r="M653" s="258"/>
      <c r="N653" s="259"/>
      <c r="O653" s="259"/>
      <c r="P653" s="259"/>
      <c r="Q653" s="259"/>
      <c r="R653" s="259"/>
      <c r="S653" s="259"/>
      <c r="T653" s="260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61" t="s">
        <v>136</v>
      </c>
      <c r="AU653" s="261" t="s">
        <v>83</v>
      </c>
      <c r="AV653" s="13" t="s">
        <v>81</v>
      </c>
      <c r="AW653" s="13" t="s">
        <v>30</v>
      </c>
      <c r="AX653" s="13" t="s">
        <v>73</v>
      </c>
      <c r="AY653" s="261" t="s">
        <v>128</v>
      </c>
    </row>
    <row r="654" s="13" customFormat="1">
      <c r="A654" s="13"/>
      <c r="B654" s="251"/>
      <c r="C654" s="252"/>
      <c r="D654" s="253" t="s">
        <v>136</v>
      </c>
      <c r="E654" s="254" t="s">
        <v>1</v>
      </c>
      <c r="F654" s="255" t="s">
        <v>491</v>
      </c>
      <c r="G654" s="252"/>
      <c r="H654" s="254" t="s">
        <v>1</v>
      </c>
      <c r="I654" s="256"/>
      <c r="J654" s="252"/>
      <c r="K654" s="252"/>
      <c r="L654" s="257"/>
      <c r="M654" s="258"/>
      <c r="N654" s="259"/>
      <c r="O654" s="259"/>
      <c r="P654" s="259"/>
      <c r="Q654" s="259"/>
      <c r="R654" s="259"/>
      <c r="S654" s="259"/>
      <c r="T654" s="260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61" t="s">
        <v>136</v>
      </c>
      <c r="AU654" s="261" t="s">
        <v>83</v>
      </c>
      <c r="AV654" s="13" t="s">
        <v>81</v>
      </c>
      <c r="AW654" s="13" t="s">
        <v>30</v>
      </c>
      <c r="AX654" s="13" t="s">
        <v>73</v>
      </c>
      <c r="AY654" s="261" t="s">
        <v>128</v>
      </c>
    </row>
    <row r="655" s="13" customFormat="1">
      <c r="A655" s="13"/>
      <c r="B655" s="251"/>
      <c r="C655" s="252"/>
      <c r="D655" s="253" t="s">
        <v>136</v>
      </c>
      <c r="E655" s="254" t="s">
        <v>1</v>
      </c>
      <c r="F655" s="255" t="s">
        <v>495</v>
      </c>
      <c r="G655" s="252"/>
      <c r="H655" s="254" t="s">
        <v>1</v>
      </c>
      <c r="I655" s="256"/>
      <c r="J655" s="252"/>
      <c r="K655" s="252"/>
      <c r="L655" s="257"/>
      <c r="M655" s="258"/>
      <c r="N655" s="259"/>
      <c r="O655" s="259"/>
      <c r="P655" s="259"/>
      <c r="Q655" s="259"/>
      <c r="R655" s="259"/>
      <c r="S655" s="259"/>
      <c r="T655" s="260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61" t="s">
        <v>136</v>
      </c>
      <c r="AU655" s="261" t="s">
        <v>83</v>
      </c>
      <c r="AV655" s="13" t="s">
        <v>81</v>
      </c>
      <c r="AW655" s="13" t="s">
        <v>30</v>
      </c>
      <c r="AX655" s="13" t="s">
        <v>73</v>
      </c>
      <c r="AY655" s="261" t="s">
        <v>128</v>
      </c>
    </row>
    <row r="656" s="13" customFormat="1">
      <c r="A656" s="13"/>
      <c r="B656" s="251"/>
      <c r="C656" s="252"/>
      <c r="D656" s="253" t="s">
        <v>136</v>
      </c>
      <c r="E656" s="254" t="s">
        <v>1</v>
      </c>
      <c r="F656" s="255" t="s">
        <v>798</v>
      </c>
      <c r="G656" s="252"/>
      <c r="H656" s="254" t="s">
        <v>1</v>
      </c>
      <c r="I656" s="256"/>
      <c r="J656" s="252"/>
      <c r="K656" s="252"/>
      <c r="L656" s="257"/>
      <c r="M656" s="258"/>
      <c r="N656" s="259"/>
      <c r="O656" s="259"/>
      <c r="P656" s="259"/>
      <c r="Q656" s="259"/>
      <c r="R656" s="259"/>
      <c r="S656" s="259"/>
      <c r="T656" s="260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61" t="s">
        <v>136</v>
      </c>
      <c r="AU656" s="261" t="s">
        <v>83</v>
      </c>
      <c r="AV656" s="13" t="s">
        <v>81</v>
      </c>
      <c r="AW656" s="13" t="s">
        <v>30</v>
      </c>
      <c r="AX656" s="13" t="s">
        <v>73</v>
      </c>
      <c r="AY656" s="261" t="s">
        <v>128</v>
      </c>
    </row>
    <row r="657" s="13" customFormat="1">
      <c r="A657" s="13"/>
      <c r="B657" s="251"/>
      <c r="C657" s="252"/>
      <c r="D657" s="253" t="s">
        <v>136</v>
      </c>
      <c r="E657" s="254" t="s">
        <v>1</v>
      </c>
      <c r="F657" s="255" t="s">
        <v>414</v>
      </c>
      <c r="G657" s="252"/>
      <c r="H657" s="254" t="s">
        <v>1</v>
      </c>
      <c r="I657" s="256"/>
      <c r="J657" s="252"/>
      <c r="K657" s="252"/>
      <c r="L657" s="257"/>
      <c r="M657" s="258"/>
      <c r="N657" s="259"/>
      <c r="O657" s="259"/>
      <c r="P657" s="259"/>
      <c r="Q657" s="259"/>
      <c r="R657" s="259"/>
      <c r="S657" s="259"/>
      <c r="T657" s="260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61" t="s">
        <v>136</v>
      </c>
      <c r="AU657" s="261" t="s">
        <v>83</v>
      </c>
      <c r="AV657" s="13" t="s">
        <v>81</v>
      </c>
      <c r="AW657" s="13" t="s">
        <v>30</v>
      </c>
      <c r="AX657" s="13" t="s">
        <v>73</v>
      </c>
      <c r="AY657" s="261" t="s">
        <v>128</v>
      </c>
    </row>
    <row r="658" s="13" customFormat="1">
      <c r="A658" s="13"/>
      <c r="B658" s="251"/>
      <c r="C658" s="252"/>
      <c r="D658" s="253" t="s">
        <v>136</v>
      </c>
      <c r="E658" s="254" t="s">
        <v>1</v>
      </c>
      <c r="F658" s="255" t="s">
        <v>1043</v>
      </c>
      <c r="G658" s="252"/>
      <c r="H658" s="254" t="s">
        <v>1</v>
      </c>
      <c r="I658" s="256"/>
      <c r="J658" s="252"/>
      <c r="K658" s="252"/>
      <c r="L658" s="257"/>
      <c r="M658" s="258"/>
      <c r="N658" s="259"/>
      <c r="O658" s="259"/>
      <c r="P658" s="259"/>
      <c r="Q658" s="259"/>
      <c r="R658" s="259"/>
      <c r="S658" s="259"/>
      <c r="T658" s="260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61" t="s">
        <v>136</v>
      </c>
      <c r="AU658" s="261" t="s">
        <v>83</v>
      </c>
      <c r="AV658" s="13" t="s">
        <v>81</v>
      </c>
      <c r="AW658" s="13" t="s">
        <v>30</v>
      </c>
      <c r="AX658" s="13" t="s">
        <v>73</v>
      </c>
      <c r="AY658" s="261" t="s">
        <v>128</v>
      </c>
    </row>
    <row r="659" s="13" customFormat="1">
      <c r="A659" s="13"/>
      <c r="B659" s="251"/>
      <c r="C659" s="252"/>
      <c r="D659" s="253" t="s">
        <v>136</v>
      </c>
      <c r="E659" s="254" t="s">
        <v>1</v>
      </c>
      <c r="F659" s="255" t="s">
        <v>611</v>
      </c>
      <c r="G659" s="252"/>
      <c r="H659" s="254" t="s">
        <v>1</v>
      </c>
      <c r="I659" s="256"/>
      <c r="J659" s="252"/>
      <c r="K659" s="252"/>
      <c r="L659" s="257"/>
      <c r="M659" s="258"/>
      <c r="N659" s="259"/>
      <c r="O659" s="259"/>
      <c r="P659" s="259"/>
      <c r="Q659" s="259"/>
      <c r="R659" s="259"/>
      <c r="S659" s="259"/>
      <c r="T659" s="260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61" t="s">
        <v>136</v>
      </c>
      <c r="AU659" s="261" t="s">
        <v>83</v>
      </c>
      <c r="AV659" s="13" t="s">
        <v>81</v>
      </c>
      <c r="AW659" s="13" t="s">
        <v>30</v>
      </c>
      <c r="AX659" s="13" t="s">
        <v>73</v>
      </c>
      <c r="AY659" s="261" t="s">
        <v>128</v>
      </c>
    </row>
    <row r="660" s="14" customFormat="1">
      <c r="A660" s="14"/>
      <c r="B660" s="262"/>
      <c r="C660" s="263"/>
      <c r="D660" s="253" t="s">
        <v>136</v>
      </c>
      <c r="E660" s="264" t="s">
        <v>1</v>
      </c>
      <c r="F660" s="265" t="s">
        <v>218</v>
      </c>
      <c r="G660" s="263"/>
      <c r="H660" s="266">
        <v>12</v>
      </c>
      <c r="I660" s="267"/>
      <c r="J660" s="263"/>
      <c r="K660" s="263"/>
      <c r="L660" s="268"/>
      <c r="M660" s="269"/>
      <c r="N660" s="270"/>
      <c r="O660" s="270"/>
      <c r="P660" s="270"/>
      <c r="Q660" s="270"/>
      <c r="R660" s="270"/>
      <c r="S660" s="270"/>
      <c r="T660" s="271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72" t="s">
        <v>136</v>
      </c>
      <c r="AU660" s="272" t="s">
        <v>83</v>
      </c>
      <c r="AV660" s="14" t="s">
        <v>83</v>
      </c>
      <c r="AW660" s="14" t="s">
        <v>30</v>
      </c>
      <c r="AX660" s="14" t="s">
        <v>81</v>
      </c>
      <c r="AY660" s="272" t="s">
        <v>128</v>
      </c>
    </row>
    <row r="661" s="2" customFormat="1" ht="16.5" customHeight="1">
      <c r="A661" s="39"/>
      <c r="B661" s="40"/>
      <c r="C661" s="237" t="s">
        <v>375</v>
      </c>
      <c r="D661" s="237" t="s">
        <v>130</v>
      </c>
      <c r="E661" s="238" t="s">
        <v>799</v>
      </c>
      <c r="F661" s="239" t="s">
        <v>800</v>
      </c>
      <c r="G661" s="240" t="s">
        <v>408</v>
      </c>
      <c r="H661" s="241">
        <v>2</v>
      </c>
      <c r="I661" s="242"/>
      <c r="J661" s="243">
        <f>ROUND(I661*H661,2)</f>
        <v>0</v>
      </c>
      <c r="K661" s="244"/>
      <c r="L661" s="45"/>
      <c r="M661" s="245" t="s">
        <v>1</v>
      </c>
      <c r="N661" s="246" t="s">
        <v>38</v>
      </c>
      <c r="O661" s="92"/>
      <c r="P661" s="247">
        <f>O661*H661</f>
        <v>0</v>
      </c>
      <c r="Q661" s="247">
        <v>0.0025999999999999999</v>
      </c>
      <c r="R661" s="247">
        <f>Q661*H661</f>
        <v>0.0051999999999999998</v>
      </c>
      <c r="S661" s="247">
        <v>0</v>
      </c>
      <c r="T661" s="248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49" t="s">
        <v>134</v>
      </c>
      <c r="AT661" s="249" t="s">
        <v>130</v>
      </c>
      <c r="AU661" s="249" t="s">
        <v>83</v>
      </c>
      <c r="AY661" s="18" t="s">
        <v>128</v>
      </c>
      <c r="BE661" s="250">
        <f>IF(N661="základní",J661,0)</f>
        <v>0</v>
      </c>
      <c r="BF661" s="250">
        <f>IF(N661="snížená",J661,0)</f>
        <v>0</v>
      </c>
      <c r="BG661" s="250">
        <f>IF(N661="zákl. přenesená",J661,0)</f>
        <v>0</v>
      </c>
      <c r="BH661" s="250">
        <f>IF(N661="sníž. přenesená",J661,0)</f>
        <v>0</v>
      </c>
      <c r="BI661" s="250">
        <f>IF(N661="nulová",J661,0)</f>
        <v>0</v>
      </c>
      <c r="BJ661" s="18" t="s">
        <v>81</v>
      </c>
      <c r="BK661" s="250">
        <f>ROUND(I661*H661,2)</f>
        <v>0</v>
      </c>
      <c r="BL661" s="18" t="s">
        <v>134</v>
      </c>
      <c r="BM661" s="249" t="s">
        <v>1111</v>
      </c>
    </row>
    <row r="662" s="13" customFormat="1">
      <c r="A662" s="13"/>
      <c r="B662" s="251"/>
      <c r="C662" s="252"/>
      <c r="D662" s="253" t="s">
        <v>136</v>
      </c>
      <c r="E662" s="254" t="s">
        <v>1</v>
      </c>
      <c r="F662" s="255" t="s">
        <v>421</v>
      </c>
      <c r="G662" s="252"/>
      <c r="H662" s="254" t="s">
        <v>1</v>
      </c>
      <c r="I662" s="256"/>
      <c r="J662" s="252"/>
      <c r="K662" s="252"/>
      <c r="L662" s="257"/>
      <c r="M662" s="258"/>
      <c r="N662" s="259"/>
      <c r="O662" s="259"/>
      <c r="P662" s="259"/>
      <c r="Q662" s="259"/>
      <c r="R662" s="259"/>
      <c r="S662" s="259"/>
      <c r="T662" s="260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61" t="s">
        <v>136</v>
      </c>
      <c r="AU662" s="261" t="s">
        <v>83</v>
      </c>
      <c r="AV662" s="13" t="s">
        <v>81</v>
      </c>
      <c r="AW662" s="13" t="s">
        <v>30</v>
      </c>
      <c r="AX662" s="13" t="s">
        <v>73</v>
      </c>
      <c r="AY662" s="261" t="s">
        <v>128</v>
      </c>
    </row>
    <row r="663" s="13" customFormat="1">
      <c r="A663" s="13"/>
      <c r="B663" s="251"/>
      <c r="C663" s="252"/>
      <c r="D663" s="253" t="s">
        <v>136</v>
      </c>
      <c r="E663" s="254" t="s">
        <v>1</v>
      </c>
      <c r="F663" s="255" t="s">
        <v>489</v>
      </c>
      <c r="G663" s="252"/>
      <c r="H663" s="254" t="s">
        <v>1</v>
      </c>
      <c r="I663" s="256"/>
      <c r="J663" s="252"/>
      <c r="K663" s="252"/>
      <c r="L663" s="257"/>
      <c r="M663" s="258"/>
      <c r="N663" s="259"/>
      <c r="O663" s="259"/>
      <c r="P663" s="259"/>
      <c r="Q663" s="259"/>
      <c r="R663" s="259"/>
      <c r="S663" s="259"/>
      <c r="T663" s="260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61" t="s">
        <v>136</v>
      </c>
      <c r="AU663" s="261" t="s">
        <v>83</v>
      </c>
      <c r="AV663" s="13" t="s">
        <v>81</v>
      </c>
      <c r="AW663" s="13" t="s">
        <v>30</v>
      </c>
      <c r="AX663" s="13" t="s">
        <v>73</v>
      </c>
      <c r="AY663" s="261" t="s">
        <v>128</v>
      </c>
    </row>
    <row r="664" s="13" customFormat="1">
      <c r="A664" s="13"/>
      <c r="B664" s="251"/>
      <c r="C664" s="252"/>
      <c r="D664" s="253" t="s">
        <v>136</v>
      </c>
      <c r="E664" s="254" t="s">
        <v>1</v>
      </c>
      <c r="F664" s="255" t="s">
        <v>490</v>
      </c>
      <c r="G664" s="252"/>
      <c r="H664" s="254" t="s">
        <v>1</v>
      </c>
      <c r="I664" s="256"/>
      <c r="J664" s="252"/>
      <c r="K664" s="252"/>
      <c r="L664" s="257"/>
      <c r="M664" s="258"/>
      <c r="N664" s="259"/>
      <c r="O664" s="259"/>
      <c r="P664" s="259"/>
      <c r="Q664" s="259"/>
      <c r="R664" s="259"/>
      <c r="S664" s="259"/>
      <c r="T664" s="260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61" t="s">
        <v>136</v>
      </c>
      <c r="AU664" s="261" t="s">
        <v>83</v>
      </c>
      <c r="AV664" s="13" t="s">
        <v>81</v>
      </c>
      <c r="AW664" s="13" t="s">
        <v>30</v>
      </c>
      <c r="AX664" s="13" t="s">
        <v>73</v>
      </c>
      <c r="AY664" s="261" t="s">
        <v>128</v>
      </c>
    </row>
    <row r="665" s="13" customFormat="1">
      <c r="A665" s="13"/>
      <c r="B665" s="251"/>
      <c r="C665" s="252"/>
      <c r="D665" s="253" t="s">
        <v>136</v>
      </c>
      <c r="E665" s="254" t="s">
        <v>1</v>
      </c>
      <c r="F665" s="255" t="s">
        <v>491</v>
      </c>
      <c r="G665" s="252"/>
      <c r="H665" s="254" t="s">
        <v>1</v>
      </c>
      <c r="I665" s="256"/>
      <c r="J665" s="252"/>
      <c r="K665" s="252"/>
      <c r="L665" s="257"/>
      <c r="M665" s="258"/>
      <c r="N665" s="259"/>
      <c r="O665" s="259"/>
      <c r="P665" s="259"/>
      <c r="Q665" s="259"/>
      <c r="R665" s="259"/>
      <c r="S665" s="259"/>
      <c r="T665" s="260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61" t="s">
        <v>136</v>
      </c>
      <c r="AU665" s="261" t="s">
        <v>83</v>
      </c>
      <c r="AV665" s="13" t="s">
        <v>81</v>
      </c>
      <c r="AW665" s="13" t="s">
        <v>30</v>
      </c>
      <c r="AX665" s="13" t="s">
        <v>73</v>
      </c>
      <c r="AY665" s="261" t="s">
        <v>128</v>
      </c>
    </row>
    <row r="666" s="13" customFormat="1">
      <c r="A666" s="13"/>
      <c r="B666" s="251"/>
      <c r="C666" s="252"/>
      <c r="D666" s="253" t="s">
        <v>136</v>
      </c>
      <c r="E666" s="254" t="s">
        <v>1</v>
      </c>
      <c r="F666" s="255" t="s">
        <v>492</v>
      </c>
      <c r="G666" s="252"/>
      <c r="H666" s="254" t="s">
        <v>1</v>
      </c>
      <c r="I666" s="256"/>
      <c r="J666" s="252"/>
      <c r="K666" s="252"/>
      <c r="L666" s="257"/>
      <c r="M666" s="258"/>
      <c r="N666" s="259"/>
      <c r="O666" s="259"/>
      <c r="P666" s="259"/>
      <c r="Q666" s="259"/>
      <c r="R666" s="259"/>
      <c r="S666" s="259"/>
      <c r="T666" s="260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61" t="s">
        <v>136</v>
      </c>
      <c r="AU666" s="261" t="s">
        <v>83</v>
      </c>
      <c r="AV666" s="13" t="s">
        <v>81</v>
      </c>
      <c r="AW666" s="13" t="s">
        <v>30</v>
      </c>
      <c r="AX666" s="13" t="s">
        <v>73</v>
      </c>
      <c r="AY666" s="261" t="s">
        <v>128</v>
      </c>
    </row>
    <row r="667" s="13" customFormat="1">
      <c r="A667" s="13"/>
      <c r="B667" s="251"/>
      <c r="C667" s="252"/>
      <c r="D667" s="253" t="s">
        <v>136</v>
      </c>
      <c r="E667" s="254" t="s">
        <v>1</v>
      </c>
      <c r="F667" s="255" t="s">
        <v>493</v>
      </c>
      <c r="G667" s="252"/>
      <c r="H667" s="254" t="s">
        <v>1</v>
      </c>
      <c r="I667" s="256"/>
      <c r="J667" s="252"/>
      <c r="K667" s="252"/>
      <c r="L667" s="257"/>
      <c r="M667" s="258"/>
      <c r="N667" s="259"/>
      <c r="O667" s="259"/>
      <c r="P667" s="259"/>
      <c r="Q667" s="259"/>
      <c r="R667" s="259"/>
      <c r="S667" s="259"/>
      <c r="T667" s="260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61" t="s">
        <v>136</v>
      </c>
      <c r="AU667" s="261" t="s">
        <v>83</v>
      </c>
      <c r="AV667" s="13" t="s">
        <v>81</v>
      </c>
      <c r="AW667" s="13" t="s">
        <v>30</v>
      </c>
      <c r="AX667" s="13" t="s">
        <v>73</v>
      </c>
      <c r="AY667" s="261" t="s">
        <v>128</v>
      </c>
    </row>
    <row r="668" s="13" customFormat="1">
      <c r="A668" s="13"/>
      <c r="B668" s="251"/>
      <c r="C668" s="252"/>
      <c r="D668" s="253" t="s">
        <v>136</v>
      </c>
      <c r="E668" s="254" t="s">
        <v>1</v>
      </c>
      <c r="F668" s="255" t="s">
        <v>494</v>
      </c>
      <c r="G668" s="252"/>
      <c r="H668" s="254" t="s">
        <v>1</v>
      </c>
      <c r="I668" s="256"/>
      <c r="J668" s="252"/>
      <c r="K668" s="252"/>
      <c r="L668" s="257"/>
      <c r="M668" s="258"/>
      <c r="N668" s="259"/>
      <c r="O668" s="259"/>
      <c r="P668" s="259"/>
      <c r="Q668" s="259"/>
      <c r="R668" s="259"/>
      <c r="S668" s="259"/>
      <c r="T668" s="260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61" t="s">
        <v>136</v>
      </c>
      <c r="AU668" s="261" t="s">
        <v>83</v>
      </c>
      <c r="AV668" s="13" t="s">
        <v>81</v>
      </c>
      <c r="AW668" s="13" t="s">
        <v>30</v>
      </c>
      <c r="AX668" s="13" t="s">
        <v>73</v>
      </c>
      <c r="AY668" s="261" t="s">
        <v>128</v>
      </c>
    </row>
    <row r="669" s="13" customFormat="1">
      <c r="A669" s="13"/>
      <c r="B669" s="251"/>
      <c r="C669" s="252"/>
      <c r="D669" s="253" t="s">
        <v>136</v>
      </c>
      <c r="E669" s="254" t="s">
        <v>1</v>
      </c>
      <c r="F669" s="255" t="s">
        <v>491</v>
      </c>
      <c r="G669" s="252"/>
      <c r="H669" s="254" t="s">
        <v>1</v>
      </c>
      <c r="I669" s="256"/>
      <c r="J669" s="252"/>
      <c r="K669" s="252"/>
      <c r="L669" s="257"/>
      <c r="M669" s="258"/>
      <c r="N669" s="259"/>
      <c r="O669" s="259"/>
      <c r="P669" s="259"/>
      <c r="Q669" s="259"/>
      <c r="R669" s="259"/>
      <c r="S669" s="259"/>
      <c r="T669" s="260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61" t="s">
        <v>136</v>
      </c>
      <c r="AU669" s="261" t="s">
        <v>83</v>
      </c>
      <c r="AV669" s="13" t="s">
        <v>81</v>
      </c>
      <c r="AW669" s="13" t="s">
        <v>30</v>
      </c>
      <c r="AX669" s="13" t="s">
        <v>73</v>
      </c>
      <c r="AY669" s="261" t="s">
        <v>128</v>
      </c>
    </row>
    <row r="670" s="13" customFormat="1">
      <c r="A670" s="13"/>
      <c r="B670" s="251"/>
      <c r="C670" s="252"/>
      <c r="D670" s="253" t="s">
        <v>136</v>
      </c>
      <c r="E670" s="254" t="s">
        <v>1</v>
      </c>
      <c r="F670" s="255" t="s">
        <v>495</v>
      </c>
      <c r="G670" s="252"/>
      <c r="H670" s="254" t="s">
        <v>1</v>
      </c>
      <c r="I670" s="256"/>
      <c r="J670" s="252"/>
      <c r="K670" s="252"/>
      <c r="L670" s="257"/>
      <c r="M670" s="258"/>
      <c r="N670" s="259"/>
      <c r="O670" s="259"/>
      <c r="P670" s="259"/>
      <c r="Q670" s="259"/>
      <c r="R670" s="259"/>
      <c r="S670" s="259"/>
      <c r="T670" s="260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61" t="s">
        <v>136</v>
      </c>
      <c r="AU670" s="261" t="s">
        <v>83</v>
      </c>
      <c r="AV670" s="13" t="s">
        <v>81</v>
      </c>
      <c r="AW670" s="13" t="s">
        <v>30</v>
      </c>
      <c r="AX670" s="13" t="s">
        <v>73</v>
      </c>
      <c r="AY670" s="261" t="s">
        <v>128</v>
      </c>
    </row>
    <row r="671" s="13" customFormat="1">
      <c r="A671" s="13"/>
      <c r="B671" s="251"/>
      <c r="C671" s="252"/>
      <c r="D671" s="253" t="s">
        <v>136</v>
      </c>
      <c r="E671" s="254" t="s">
        <v>1</v>
      </c>
      <c r="F671" s="255" t="s">
        <v>802</v>
      </c>
      <c r="G671" s="252"/>
      <c r="H671" s="254" t="s">
        <v>1</v>
      </c>
      <c r="I671" s="256"/>
      <c r="J671" s="252"/>
      <c r="K671" s="252"/>
      <c r="L671" s="257"/>
      <c r="M671" s="258"/>
      <c r="N671" s="259"/>
      <c r="O671" s="259"/>
      <c r="P671" s="259"/>
      <c r="Q671" s="259"/>
      <c r="R671" s="259"/>
      <c r="S671" s="259"/>
      <c r="T671" s="260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61" t="s">
        <v>136</v>
      </c>
      <c r="AU671" s="261" t="s">
        <v>83</v>
      </c>
      <c r="AV671" s="13" t="s">
        <v>81</v>
      </c>
      <c r="AW671" s="13" t="s">
        <v>30</v>
      </c>
      <c r="AX671" s="13" t="s">
        <v>73</v>
      </c>
      <c r="AY671" s="261" t="s">
        <v>128</v>
      </c>
    </row>
    <row r="672" s="13" customFormat="1">
      <c r="A672" s="13"/>
      <c r="B672" s="251"/>
      <c r="C672" s="252"/>
      <c r="D672" s="253" t="s">
        <v>136</v>
      </c>
      <c r="E672" s="254" t="s">
        <v>1</v>
      </c>
      <c r="F672" s="255" t="s">
        <v>414</v>
      </c>
      <c r="G672" s="252"/>
      <c r="H672" s="254" t="s">
        <v>1</v>
      </c>
      <c r="I672" s="256"/>
      <c r="J672" s="252"/>
      <c r="K672" s="252"/>
      <c r="L672" s="257"/>
      <c r="M672" s="258"/>
      <c r="N672" s="259"/>
      <c r="O672" s="259"/>
      <c r="P672" s="259"/>
      <c r="Q672" s="259"/>
      <c r="R672" s="259"/>
      <c r="S672" s="259"/>
      <c r="T672" s="260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61" t="s">
        <v>136</v>
      </c>
      <c r="AU672" s="261" t="s">
        <v>83</v>
      </c>
      <c r="AV672" s="13" t="s">
        <v>81</v>
      </c>
      <c r="AW672" s="13" t="s">
        <v>30</v>
      </c>
      <c r="AX672" s="13" t="s">
        <v>73</v>
      </c>
      <c r="AY672" s="261" t="s">
        <v>128</v>
      </c>
    </row>
    <row r="673" s="13" customFormat="1">
      <c r="A673" s="13"/>
      <c r="B673" s="251"/>
      <c r="C673" s="252"/>
      <c r="D673" s="253" t="s">
        <v>136</v>
      </c>
      <c r="E673" s="254" t="s">
        <v>1</v>
      </c>
      <c r="F673" s="255" t="s">
        <v>1043</v>
      </c>
      <c r="G673" s="252"/>
      <c r="H673" s="254" t="s">
        <v>1</v>
      </c>
      <c r="I673" s="256"/>
      <c r="J673" s="252"/>
      <c r="K673" s="252"/>
      <c r="L673" s="257"/>
      <c r="M673" s="258"/>
      <c r="N673" s="259"/>
      <c r="O673" s="259"/>
      <c r="P673" s="259"/>
      <c r="Q673" s="259"/>
      <c r="R673" s="259"/>
      <c r="S673" s="259"/>
      <c r="T673" s="260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61" t="s">
        <v>136</v>
      </c>
      <c r="AU673" s="261" t="s">
        <v>83</v>
      </c>
      <c r="AV673" s="13" t="s">
        <v>81</v>
      </c>
      <c r="AW673" s="13" t="s">
        <v>30</v>
      </c>
      <c r="AX673" s="13" t="s">
        <v>73</v>
      </c>
      <c r="AY673" s="261" t="s">
        <v>128</v>
      </c>
    </row>
    <row r="674" s="13" customFormat="1">
      <c r="A674" s="13"/>
      <c r="B674" s="251"/>
      <c r="C674" s="252"/>
      <c r="D674" s="253" t="s">
        <v>136</v>
      </c>
      <c r="E674" s="254" t="s">
        <v>1</v>
      </c>
      <c r="F674" s="255" t="s">
        <v>606</v>
      </c>
      <c r="G674" s="252"/>
      <c r="H674" s="254" t="s">
        <v>1</v>
      </c>
      <c r="I674" s="256"/>
      <c r="J674" s="252"/>
      <c r="K674" s="252"/>
      <c r="L674" s="257"/>
      <c r="M674" s="258"/>
      <c r="N674" s="259"/>
      <c r="O674" s="259"/>
      <c r="P674" s="259"/>
      <c r="Q674" s="259"/>
      <c r="R674" s="259"/>
      <c r="S674" s="259"/>
      <c r="T674" s="260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61" t="s">
        <v>136</v>
      </c>
      <c r="AU674" s="261" t="s">
        <v>83</v>
      </c>
      <c r="AV674" s="13" t="s">
        <v>81</v>
      </c>
      <c r="AW674" s="13" t="s">
        <v>30</v>
      </c>
      <c r="AX674" s="13" t="s">
        <v>73</v>
      </c>
      <c r="AY674" s="261" t="s">
        <v>128</v>
      </c>
    </row>
    <row r="675" s="14" customFormat="1">
      <c r="A675" s="14"/>
      <c r="B675" s="262"/>
      <c r="C675" s="263"/>
      <c r="D675" s="253" t="s">
        <v>136</v>
      </c>
      <c r="E675" s="264" t="s">
        <v>1</v>
      </c>
      <c r="F675" s="265" t="s">
        <v>83</v>
      </c>
      <c r="G675" s="263"/>
      <c r="H675" s="266">
        <v>2</v>
      </c>
      <c r="I675" s="267"/>
      <c r="J675" s="263"/>
      <c r="K675" s="263"/>
      <c r="L675" s="268"/>
      <c r="M675" s="269"/>
      <c r="N675" s="270"/>
      <c r="O675" s="270"/>
      <c r="P675" s="270"/>
      <c r="Q675" s="270"/>
      <c r="R675" s="270"/>
      <c r="S675" s="270"/>
      <c r="T675" s="271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72" t="s">
        <v>136</v>
      </c>
      <c r="AU675" s="272" t="s">
        <v>83</v>
      </c>
      <c r="AV675" s="14" t="s">
        <v>83</v>
      </c>
      <c r="AW675" s="14" t="s">
        <v>30</v>
      </c>
      <c r="AX675" s="14" t="s">
        <v>81</v>
      </c>
      <c r="AY675" s="272" t="s">
        <v>128</v>
      </c>
    </row>
    <row r="676" s="2" customFormat="1" ht="16.5" customHeight="1">
      <c r="A676" s="39"/>
      <c r="B676" s="40"/>
      <c r="C676" s="237" t="s">
        <v>472</v>
      </c>
      <c r="D676" s="237" t="s">
        <v>130</v>
      </c>
      <c r="E676" s="238" t="s">
        <v>499</v>
      </c>
      <c r="F676" s="239" t="s">
        <v>500</v>
      </c>
      <c r="G676" s="240" t="s">
        <v>408</v>
      </c>
      <c r="H676" s="241">
        <v>2</v>
      </c>
      <c r="I676" s="242"/>
      <c r="J676" s="243">
        <f>ROUND(I676*H676,2)</f>
        <v>0</v>
      </c>
      <c r="K676" s="244"/>
      <c r="L676" s="45"/>
      <c r="M676" s="245" t="s">
        <v>1</v>
      </c>
      <c r="N676" s="246" t="s">
        <v>38</v>
      </c>
      <c r="O676" s="92"/>
      <c r="P676" s="247">
        <f>O676*H676</f>
        <v>0</v>
      </c>
      <c r="Q676" s="247">
        <v>0.0033999999999999998</v>
      </c>
      <c r="R676" s="247">
        <f>Q676*H676</f>
        <v>0.0067999999999999996</v>
      </c>
      <c r="S676" s="247">
        <v>0</v>
      </c>
      <c r="T676" s="248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49" t="s">
        <v>134</v>
      </c>
      <c r="AT676" s="249" t="s">
        <v>130</v>
      </c>
      <c r="AU676" s="249" t="s">
        <v>83</v>
      </c>
      <c r="AY676" s="18" t="s">
        <v>128</v>
      </c>
      <c r="BE676" s="250">
        <f>IF(N676="základní",J676,0)</f>
        <v>0</v>
      </c>
      <c r="BF676" s="250">
        <f>IF(N676="snížená",J676,0)</f>
        <v>0</v>
      </c>
      <c r="BG676" s="250">
        <f>IF(N676="zákl. přenesená",J676,0)</f>
        <v>0</v>
      </c>
      <c r="BH676" s="250">
        <f>IF(N676="sníž. přenesená",J676,0)</f>
        <v>0</v>
      </c>
      <c r="BI676" s="250">
        <f>IF(N676="nulová",J676,0)</f>
        <v>0</v>
      </c>
      <c r="BJ676" s="18" t="s">
        <v>81</v>
      </c>
      <c r="BK676" s="250">
        <f>ROUND(I676*H676,2)</f>
        <v>0</v>
      </c>
      <c r="BL676" s="18" t="s">
        <v>134</v>
      </c>
      <c r="BM676" s="249" t="s">
        <v>1112</v>
      </c>
    </row>
    <row r="677" s="13" customFormat="1">
      <c r="A677" s="13"/>
      <c r="B677" s="251"/>
      <c r="C677" s="252"/>
      <c r="D677" s="253" t="s">
        <v>136</v>
      </c>
      <c r="E677" s="254" t="s">
        <v>1</v>
      </c>
      <c r="F677" s="255" t="s">
        <v>421</v>
      </c>
      <c r="G677" s="252"/>
      <c r="H677" s="254" t="s">
        <v>1</v>
      </c>
      <c r="I677" s="256"/>
      <c r="J677" s="252"/>
      <c r="K677" s="252"/>
      <c r="L677" s="257"/>
      <c r="M677" s="258"/>
      <c r="N677" s="259"/>
      <c r="O677" s="259"/>
      <c r="P677" s="259"/>
      <c r="Q677" s="259"/>
      <c r="R677" s="259"/>
      <c r="S677" s="259"/>
      <c r="T677" s="260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61" t="s">
        <v>136</v>
      </c>
      <c r="AU677" s="261" t="s">
        <v>83</v>
      </c>
      <c r="AV677" s="13" t="s">
        <v>81</v>
      </c>
      <c r="AW677" s="13" t="s">
        <v>30</v>
      </c>
      <c r="AX677" s="13" t="s">
        <v>73</v>
      </c>
      <c r="AY677" s="261" t="s">
        <v>128</v>
      </c>
    </row>
    <row r="678" s="13" customFormat="1">
      <c r="A678" s="13"/>
      <c r="B678" s="251"/>
      <c r="C678" s="252"/>
      <c r="D678" s="253" t="s">
        <v>136</v>
      </c>
      <c r="E678" s="254" t="s">
        <v>1</v>
      </c>
      <c r="F678" s="255" t="s">
        <v>489</v>
      </c>
      <c r="G678" s="252"/>
      <c r="H678" s="254" t="s">
        <v>1</v>
      </c>
      <c r="I678" s="256"/>
      <c r="J678" s="252"/>
      <c r="K678" s="252"/>
      <c r="L678" s="257"/>
      <c r="M678" s="258"/>
      <c r="N678" s="259"/>
      <c r="O678" s="259"/>
      <c r="P678" s="259"/>
      <c r="Q678" s="259"/>
      <c r="R678" s="259"/>
      <c r="S678" s="259"/>
      <c r="T678" s="260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61" t="s">
        <v>136</v>
      </c>
      <c r="AU678" s="261" t="s">
        <v>83</v>
      </c>
      <c r="AV678" s="13" t="s">
        <v>81</v>
      </c>
      <c r="AW678" s="13" t="s">
        <v>30</v>
      </c>
      <c r="AX678" s="13" t="s">
        <v>73</v>
      </c>
      <c r="AY678" s="261" t="s">
        <v>128</v>
      </c>
    </row>
    <row r="679" s="13" customFormat="1">
      <c r="A679" s="13"/>
      <c r="B679" s="251"/>
      <c r="C679" s="252"/>
      <c r="D679" s="253" t="s">
        <v>136</v>
      </c>
      <c r="E679" s="254" t="s">
        <v>1</v>
      </c>
      <c r="F679" s="255" t="s">
        <v>502</v>
      </c>
      <c r="G679" s="252"/>
      <c r="H679" s="254" t="s">
        <v>1</v>
      </c>
      <c r="I679" s="256"/>
      <c r="J679" s="252"/>
      <c r="K679" s="252"/>
      <c r="L679" s="257"/>
      <c r="M679" s="258"/>
      <c r="N679" s="259"/>
      <c r="O679" s="259"/>
      <c r="P679" s="259"/>
      <c r="Q679" s="259"/>
      <c r="R679" s="259"/>
      <c r="S679" s="259"/>
      <c r="T679" s="260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61" t="s">
        <v>136</v>
      </c>
      <c r="AU679" s="261" t="s">
        <v>83</v>
      </c>
      <c r="AV679" s="13" t="s">
        <v>81</v>
      </c>
      <c r="AW679" s="13" t="s">
        <v>30</v>
      </c>
      <c r="AX679" s="13" t="s">
        <v>73</v>
      </c>
      <c r="AY679" s="261" t="s">
        <v>128</v>
      </c>
    </row>
    <row r="680" s="13" customFormat="1">
      <c r="A680" s="13"/>
      <c r="B680" s="251"/>
      <c r="C680" s="252"/>
      <c r="D680" s="253" t="s">
        <v>136</v>
      </c>
      <c r="E680" s="254" t="s">
        <v>1</v>
      </c>
      <c r="F680" s="255" t="s">
        <v>491</v>
      </c>
      <c r="G680" s="252"/>
      <c r="H680" s="254" t="s">
        <v>1</v>
      </c>
      <c r="I680" s="256"/>
      <c r="J680" s="252"/>
      <c r="K680" s="252"/>
      <c r="L680" s="257"/>
      <c r="M680" s="258"/>
      <c r="N680" s="259"/>
      <c r="O680" s="259"/>
      <c r="P680" s="259"/>
      <c r="Q680" s="259"/>
      <c r="R680" s="259"/>
      <c r="S680" s="259"/>
      <c r="T680" s="260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61" t="s">
        <v>136</v>
      </c>
      <c r="AU680" s="261" t="s">
        <v>83</v>
      </c>
      <c r="AV680" s="13" t="s">
        <v>81</v>
      </c>
      <c r="AW680" s="13" t="s">
        <v>30</v>
      </c>
      <c r="AX680" s="13" t="s">
        <v>73</v>
      </c>
      <c r="AY680" s="261" t="s">
        <v>128</v>
      </c>
    </row>
    <row r="681" s="13" customFormat="1">
      <c r="A681" s="13"/>
      <c r="B681" s="251"/>
      <c r="C681" s="252"/>
      <c r="D681" s="253" t="s">
        <v>136</v>
      </c>
      <c r="E681" s="254" t="s">
        <v>1</v>
      </c>
      <c r="F681" s="255" t="s">
        <v>503</v>
      </c>
      <c r="G681" s="252"/>
      <c r="H681" s="254" t="s">
        <v>1</v>
      </c>
      <c r="I681" s="256"/>
      <c r="J681" s="252"/>
      <c r="K681" s="252"/>
      <c r="L681" s="257"/>
      <c r="M681" s="258"/>
      <c r="N681" s="259"/>
      <c r="O681" s="259"/>
      <c r="P681" s="259"/>
      <c r="Q681" s="259"/>
      <c r="R681" s="259"/>
      <c r="S681" s="259"/>
      <c r="T681" s="260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61" t="s">
        <v>136</v>
      </c>
      <c r="AU681" s="261" t="s">
        <v>83</v>
      </c>
      <c r="AV681" s="13" t="s">
        <v>81</v>
      </c>
      <c r="AW681" s="13" t="s">
        <v>30</v>
      </c>
      <c r="AX681" s="13" t="s">
        <v>73</v>
      </c>
      <c r="AY681" s="261" t="s">
        <v>128</v>
      </c>
    </row>
    <row r="682" s="13" customFormat="1">
      <c r="A682" s="13"/>
      <c r="B682" s="251"/>
      <c r="C682" s="252"/>
      <c r="D682" s="253" t="s">
        <v>136</v>
      </c>
      <c r="E682" s="254" t="s">
        <v>1</v>
      </c>
      <c r="F682" s="255" t="s">
        <v>493</v>
      </c>
      <c r="G682" s="252"/>
      <c r="H682" s="254" t="s">
        <v>1</v>
      </c>
      <c r="I682" s="256"/>
      <c r="J682" s="252"/>
      <c r="K682" s="252"/>
      <c r="L682" s="257"/>
      <c r="M682" s="258"/>
      <c r="N682" s="259"/>
      <c r="O682" s="259"/>
      <c r="P682" s="259"/>
      <c r="Q682" s="259"/>
      <c r="R682" s="259"/>
      <c r="S682" s="259"/>
      <c r="T682" s="260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61" t="s">
        <v>136</v>
      </c>
      <c r="AU682" s="261" t="s">
        <v>83</v>
      </c>
      <c r="AV682" s="13" t="s">
        <v>81</v>
      </c>
      <c r="AW682" s="13" t="s">
        <v>30</v>
      </c>
      <c r="AX682" s="13" t="s">
        <v>73</v>
      </c>
      <c r="AY682" s="261" t="s">
        <v>128</v>
      </c>
    </row>
    <row r="683" s="13" customFormat="1">
      <c r="A683" s="13"/>
      <c r="B683" s="251"/>
      <c r="C683" s="252"/>
      <c r="D683" s="253" t="s">
        <v>136</v>
      </c>
      <c r="E683" s="254" t="s">
        <v>1</v>
      </c>
      <c r="F683" s="255" t="s">
        <v>494</v>
      </c>
      <c r="G683" s="252"/>
      <c r="H683" s="254" t="s">
        <v>1</v>
      </c>
      <c r="I683" s="256"/>
      <c r="J683" s="252"/>
      <c r="K683" s="252"/>
      <c r="L683" s="257"/>
      <c r="M683" s="258"/>
      <c r="N683" s="259"/>
      <c r="O683" s="259"/>
      <c r="P683" s="259"/>
      <c r="Q683" s="259"/>
      <c r="R683" s="259"/>
      <c r="S683" s="259"/>
      <c r="T683" s="260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61" t="s">
        <v>136</v>
      </c>
      <c r="AU683" s="261" t="s">
        <v>83</v>
      </c>
      <c r="AV683" s="13" t="s">
        <v>81</v>
      </c>
      <c r="AW683" s="13" t="s">
        <v>30</v>
      </c>
      <c r="AX683" s="13" t="s">
        <v>73</v>
      </c>
      <c r="AY683" s="261" t="s">
        <v>128</v>
      </c>
    </row>
    <row r="684" s="13" customFormat="1">
      <c r="A684" s="13"/>
      <c r="B684" s="251"/>
      <c r="C684" s="252"/>
      <c r="D684" s="253" t="s">
        <v>136</v>
      </c>
      <c r="E684" s="254" t="s">
        <v>1</v>
      </c>
      <c r="F684" s="255" t="s">
        <v>491</v>
      </c>
      <c r="G684" s="252"/>
      <c r="H684" s="254" t="s">
        <v>1</v>
      </c>
      <c r="I684" s="256"/>
      <c r="J684" s="252"/>
      <c r="K684" s="252"/>
      <c r="L684" s="257"/>
      <c r="M684" s="258"/>
      <c r="N684" s="259"/>
      <c r="O684" s="259"/>
      <c r="P684" s="259"/>
      <c r="Q684" s="259"/>
      <c r="R684" s="259"/>
      <c r="S684" s="259"/>
      <c r="T684" s="260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61" t="s">
        <v>136</v>
      </c>
      <c r="AU684" s="261" t="s">
        <v>83</v>
      </c>
      <c r="AV684" s="13" t="s">
        <v>81</v>
      </c>
      <c r="AW684" s="13" t="s">
        <v>30</v>
      </c>
      <c r="AX684" s="13" t="s">
        <v>73</v>
      </c>
      <c r="AY684" s="261" t="s">
        <v>128</v>
      </c>
    </row>
    <row r="685" s="13" customFormat="1">
      <c r="A685" s="13"/>
      <c r="B685" s="251"/>
      <c r="C685" s="252"/>
      <c r="D685" s="253" t="s">
        <v>136</v>
      </c>
      <c r="E685" s="254" t="s">
        <v>1</v>
      </c>
      <c r="F685" s="255" t="s">
        <v>495</v>
      </c>
      <c r="G685" s="252"/>
      <c r="H685" s="254" t="s">
        <v>1</v>
      </c>
      <c r="I685" s="256"/>
      <c r="J685" s="252"/>
      <c r="K685" s="252"/>
      <c r="L685" s="257"/>
      <c r="M685" s="258"/>
      <c r="N685" s="259"/>
      <c r="O685" s="259"/>
      <c r="P685" s="259"/>
      <c r="Q685" s="259"/>
      <c r="R685" s="259"/>
      <c r="S685" s="259"/>
      <c r="T685" s="260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61" t="s">
        <v>136</v>
      </c>
      <c r="AU685" s="261" t="s">
        <v>83</v>
      </c>
      <c r="AV685" s="13" t="s">
        <v>81</v>
      </c>
      <c r="AW685" s="13" t="s">
        <v>30</v>
      </c>
      <c r="AX685" s="13" t="s">
        <v>73</v>
      </c>
      <c r="AY685" s="261" t="s">
        <v>128</v>
      </c>
    </row>
    <row r="686" s="13" customFormat="1">
      <c r="A686" s="13"/>
      <c r="B686" s="251"/>
      <c r="C686" s="252"/>
      <c r="D686" s="253" t="s">
        <v>136</v>
      </c>
      <c r="E686" s="254" t="s">
        <v>1</v>
      </c>
      <c r="F686" s="255" t="s">
        <v>504</v>
      </c>
      <c r="G686" s="252"/>
      <c r="H686" s="254" t="s">
        <v>1</v>
      </c>
      <c r="I686" s="256"/>
      <c r="J686" s="252"/>
      <c r="K686" s="252"/>
      <c r="L686" s="257"/>
      <c r="M686" s="258"/>
      <c r="N686" s="259"/>
      <c r="O686" s="259"/>
      <c r="P686" s="259"/>
      <c r="Q686" s="259"/>
      <c r="R686" s="259"/>
      <c r="S686" s="259"/>
      <c r="T686" s="260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61" t="s">
        <v>136</v>
      </c>
      <c r="AU686" s="261" t="s">
        <v>83</v>
      </c>
      <c r="AV686" s="13" t="s">
        <v>81</v>
      </c>
      <c r="AW686" s="13" t="s">
        <v>30</v>
      </c>
      <c r="AX686" s="13" t="s">
        <v>73</v>
      </c>
      <c r="AY686" s="261" t="s">
        <v>128</v>
      </c>
    </row>
    <row r="687" s="13" customFormat="1">
      <c r="A687" s="13"/>
      <c r="B687" s="251"/>
      <c r="C687" s="252"/>
      <c r="D687" s="253" t="s">
        <v>136</v>
      </c>
      <c r="E687" s="254" t="s">
        <v>1</v>
      </c>
      <c r="F687" s="255" t="s">
        <v>414</v>
      </c>
      <c r="G687" s="252"/>
      <c r="H687" s="254" t="s">
        <v>1</v>
      </c>
      <c r="I687" s="256"/>
      <c r="J687" s="252"/>
      <c r="K687" s="252"/>
      <c r="L687" s="257"/>
      <c r="M687" s="258"/>
      <c r="N687" s="259"/>
      <c r="O687" s="259"/>
      <c r="P687" s="259"/>
      <c r="Q687" s="259"/>
      <c r="R687" s="259"/>
      <c r="S687" s="259"/>
      <c r="T687" s="260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61" t="s">
        <v>136</v>
      </c>
      <c r="AU687" s="261" t="s">
        <v>83</v>
      </c>
      <c r="AV687" s="13" t="s">
        <v>81</v>
      </c>
      <c r="AW687" s="13" t="s">
        <v>30</v>
      </c>
      <c r="AX687" s="13" t="s">
        <v>73</v>
      </c>
      <c r="AY687" s="261" t="s">
        <v>128</v>
      </c>
    </row>
    <row r="688" s="13" customFormat="1">
      <c r="A688" s="13"/>
      <c r="B688" s="251"/>
      <c r="C688" s="252"/>
      <c r="D688" s="253" t="s">
        <v>136</v>
      </c>
      <c r="E688" s="254" t="s">
        <v>1</v>
      </c>
      <c r="F688" s="255" t="s">
        <v>1043</v>
      </c>
      <c r="G688" s="252"/>
      <c r="H688" s="254" t="s">
        <v>1</v>
      </c>
      <c r="I688" s="256"/>
      <c r="J688" s="252"/>
      <c r="K688" s="252"/>
      <c r="L688" s="257"/>
      <c r="M688" s="258"/>
      <c r="N688" s="259"/>
      <c r="O688" s="259"/>
      <c r="P688" s="259"/>
      <c r="Q688" s="259"/>
      <c r="R688" s="259"/>
      <c r="S688" s="259"/>
      <c r="T688" s="260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61" t="s">
        <v>136</v>
      </c>
      <c r="AU688" s="261" t="s">
        <v>83</v>
      </c>
      <c r="AV688" s="13" t="s">
        <v>81</v>
      </c>
      <c r="AW688" s="13" t="s">
        <v>30</v>
      </c>
      <c r="AX688" s="13" t="s">
        <v>73</v>
      </c>
      <c r="AY688" s="261" t="s">
        <v>128</v>
      </c>
    </row>
    <row r="689" s="13" customFormat="1">
      <c r="A689" s="13"/>
      <c r="B689" s="251"/>
      <c r="C689" s="252"/>
      <c r="D689" s="253" t="s">
        <v>136</v>
      </c>
      <c r="E689" s="254" t="s">
        <v>1</v>
      </c>
      <c r="F689" s="255" t="s">
        <v>592</v>
      </c>
      <c r="G689" s="252"/>
      <c r="H689" s="254" t="s">
        <v>1</v>
      </c>
      <c r="I689" s="256"/>
      <c r="J689" s="252"/>
      <c r="K689" s="252"/>
      <c r="L689" s="257"/>
      <c r="M689" s="258"/>
      <c r="N689" s="259"/>
      <c r="O689" s="259"/>
      <c r="P689" s="259"/>
      <c r="Q689" s="259"/>
      <c r="R689" s="259"/>
      <c r="S689" s="259"/>
      <c r="T689" s="260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61" t="s">
        <v>136</v>
      </c>
      <c r="AU689" s="261" t="s">
        <v>83</v>
      </c>
      <c r="AV689" s="13" t="s">
        <v>81</v>
      </c>
      <c r="AW689" s="13" t="s">
        <v>30</v>
      </c>
      <c r="AX689" s="13" t="s">
        <v>73</v>
      </c>
      <c r="AY689" s="261" t="s">
        <v>128</v>
      </c>
    </row>
    <row r="690" s="14" customFormat="1">
      <c r="A690" s="14"/>
      <c r="B690" s="262"/>
      <c r="C690" s="263"/>
      <c r="D690" s="253" t="s">
        <v>136</v>
      </c>
      <c r="E690" s="264" t="s">
        <v>1</v>
      </c>
      <c r="F690" s="265" t="s">
        <v>83</v>
      </c>
      <c r="G690" s="263"/>
      <c r="H690" s="266">
        <v>2</v>
      </c>
      <c r="I690" s="267"/>
      <c r="J690" s="263"/>
      <c r="K690" s="263"/>
      <c r="L690" s="268"/>
      <c r="M690" s="269"/>
      <c r="N690" s="270"/>
      <c r="O690" s="270"/>
      <c r="P690" s="270"/>
      <c r="Q690" s="270"/>
      <c r="R690" s="270"/>
      <c r="S690" s="270"/>
      <c r="T690" s="271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72" t="s">
        <v>136</v>
      </c>
      <c r="AU690" s="272" t="s">
        <v>83</v>
      </c>
      <c r="AV690" s="14" t="s">
        <v>83</v>
      </c>
      <c r="AW690" s="14" t="s">
        <v>30</v>
      </c>
      <c r="AX690" s="14" t="s">
        <v>81</v>
      </c>
      <c r="AY690" s="272" t="s">
        <v>128</v>
      </c>
    </row>
    <row r="691" s="12" customFormat="1" ht="22.8" customHeight="1">
      <c r="A691" s="12"/>
      <c r="B691" s="221"/>
      <c r="C691" s="222"/>
      <c r="D691" s="223" t="s">
        <v>72</v>
      </c>
      <c r="E691" s="235" t="s">
        <v>627</v>
      </c>
      <c r="F691" s="235" t="s">
        <v>1113</v>
      </c>
      <c r="G691" s="222"/>
      <c r="H691" s="222"/>
      <c r="I691" s="225"/>
      <c r="J691" s="236">
        <f>BK691</f>
        <v>0</v>
      </c>
      <c r="K691" s="222"/>
      <c r="L691" s="227"/>
      <c r="M691" s="228"/>
      <c r="N691" s="229"/>
      <c r="O691" s="229"/>
      <c r="P691" s="230">
        <f>SUM(P692:P724)</f>
        <v>0</v>
      </c>
      <c r="Q691" s="229"/>
      <c r="R691" s="230">
        <f>SUM(R692:R724)</f>
        <v>0</v>
      </c>
      <c r="S691" s="229"/>
      <c r="T691" s="231">
        <f>SUM(T692:T724)</f>
        <v>0</v>
      </c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R691" s="232" t="s">
        <v>81</v>
      </c>
      <c r="AT691" s="233" t="s">
        <v>72</v>
      </c>
      <c r="AU691" s="233" t="s">
        <v>81</v>
      </c>
      <c r="AY691" s="232" t="s">
        <v>128</v>
      </c>
      <c r="BK691" s="234">
        <f>SUM(BK692:BK724)</f>
        <v>0</v>
      </c>
    </row>
    <row r="692" s="2" customFormat="1" ht="21.75" customHeight="1">
      <c r="A692" s="39"/>
      <c r="B692" s="40"/>
      <c r="C692" s="237" t="s">
        <v>476</v>
      </c>
      <c r="D692" s="237" t="s">
        <v>130</v>
      </c>
      <c r="E692" s="238" t="s">
        <v>1114</v>
      </c>
      <c r="F692" s="239" t="s">
        <v>1115</v>
      </c>
      <c r="G692" s="240" t="s">
        <v>408</v>
      </c>
      <c r="H692" s="241">
        <v>1</v>
      </c>
      <c r="I692" s="242"/>
      <c r="J692" s="243">
        <f>ROUND(I692*H692,2)</f>
        <v>0</v>
      </c>
      <c r="K692" s="244"/>
      <c r="L692" s="45"/>
      <c r="M692" s="245" t="s">
        <v>1</v>
      </c>
      <c r="N692" s="246" t="s">
        <v>38</v>
      </c>
      <c r="O692" s="92"/>
      <c r="P692" s="247">
        <f>O692*H692</f>
        <v>0</v>
      </c>
      <c r="Q692" s="247">
        <v>0</v>
      </c>
      <c r="R692" s="247">
        <f>Q692*H692</f>
        <v>0</v>
      </c>
      <c r="S692" s="247">
        <v>0</v>
      </c>
      <c r="T692" s="248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49" t="s">
        <v>134</v>
      </c>
      <c r="AT692" s="249" t="s">
        <v>130</v>
      </c>
      <c r="AU692" s="249" t="s">
        <v>83</v>
      </c>
      <c r="AY692" s="18" t="s">
        <v>128</v>
      </c>
      <c r="BE692" s="250">
        <f>IF(N692="základní",J692,0)</f>
        <v>0</v>
      </c>
      <c r="BF692" s="250">
        <f>IF(N692="snížená",J692,0)</f>
        <v>0</v>
      </c>
      <c r="BG692" s="250">
        <f>IF(N692="zákl. přenesená",J692,0)</f>
        <v>0</v>
      </c>
      <c r="BH692" s="250">
        <f>IF(N692="sníž. přenesená",J692,0)</f>
        <v>0</v>
      </c>
      <c r="BI692" s="250">
        <f>IF(N692="nulová",J692,0)</f>
        <v>0</v>
      </c>
      <c r="BJ692" s="18" t="s">
        <v>81</v>
      </c>
      <c r="BK692" s="250">
        <f>ROUND(I692*H692,2)</f>
        <v>0</v>
      </c>
      <c r="BL692" s="18" t="s">
        <v>134</v>
      </c>
      <c r="BM692" s="249" t="s">
        <v>1116</v>
      </c>
    </row>
    <row r="693" s="13" customFormat="1">
      <c r="A693" s="13"/>
      <c r="B693" s="251"/>
      <c r="C693" s="252"/>
      <c r="D693" s="253" t="s">
        <v>136</v>
      </c>
      <c r="E693" s="254" t="s">
        <v>1</v>
      </c>
      <c r="F693" s="255" t="s">
        <v>1117</v>
      </c>
      <c r="G693" s="252"/>
      <c r="H693" s="254" t="s">
        <v>1</v>
      </c>
      <c r="I693" s="256"/>
      <c r="J693" s="252"/>
      <c r="K693" s="252"/>
      <c r="L693" s="257"/>
      <c r="M693" s="258"/>
      <c r="N693" s="259"/>
      <c r="O693" s="259"/>
      <c r="P693" s="259"/>
      <c r="Q693" s="259"/>
      <c r="R693" s="259"/>
      <c r="S693" s="259"/>
      <c r="T693" s="260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61" t="s">
        <v>136</v>
      </c>
      <c r="AU693" s="261" t="s">
        <v>83</v>
      </c>
      <c r="AV693" s="13" t="s">
        <v>81</v>
      </c>
      <c r="AW693" s="13" t="s">
        <v>30</v>
      </c>
      <c r="AX693" s="13" t="s">
        <v>73</v>
      </c>
      <c r="AY693" s="261" t="s">
        <v>128</v>
      </c>
    </row>
    <row r="694" s="13" customFormat="1">
      <c r="A694" s="13"/>
      <c r="B694" s="251"/>
      <c r="C694" s="252"/>
      <c r="D694" s="253" t="s">
        <v>136</v>
      </c>
      <c r="E694" s="254" t="s">
        <v>1</v>
      </c>
      <c r="F694" s="255" t="s">
        <v>1118</v>
      </c>
      <c r="G694" s="252"/>
      <c r="H694" s="254" t="s">
        <v>1</v>
      </c>
      <c r="I694" s="256"/>
      <c r="J694" s="252"/>
      <c r="K694" s="252"/>
      <c r="L694" s="257"/>
      <c r="M694" s="258"/>
      <c r="N694" s="259"/>
      <c r="O694" s="259"/>
      <c r="P694" s="259"/>
      <c r="Q694" s="259"/>
      <c r="R694" s="259"/>
      <c r="S694" s="259"/>
      <c r="T694" s="260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61" t="s">
        <v>136</v>
      </c>
      <c r="AU694" s="261" t="s">
        <v>83</v>
      </c>
      <c r="AV694" s="13" t="s">
        <v>81</v>
      </c>
      <c r="AW694" s="13" t="s">
        <v>30</v>
      </c>
      <c r="AX694" s="13" t="s">
        <v>73</v>
      </c>
      <c r="AY694" s="261" t="s">
        <v>128</v>
      </c>
    </row>
    <row r="695" s="13" customFormat="1">
      <c r="A695" s="13"/>
      <c r="B695" s="251"/>
      <c r="C695" s="252"/>
      <c r="D695" s="253" t="s">
        <v>136</v>
      </c>
      <c r="E695" s="254" t="s">
        <v>1</v>
      </c>
      <c r="F695" s="255" t="s">
        <v>1119</v>
      </c>
      <c r="G695" s="252"/>
      <c r="H695" s="254" t="s">
        <v>1</v>
      </c>
      <c r="I695" s="256"/>
      <c r="J695" s="252"/>
      <c r="K695" s="252"/>
      <c r="L695" s="257"/>
      <c r="M695" s="258"/>
      <c r="N695" s="259"/>
      <c r="O695" s="259"/>
      <c r="P695" s="259"/>
      <c r="Q695" s="259"/>
      <c r="R695" s="259"/>
      <c r="S695" s="259"/>
      <c r="T695" s="260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61" t="s">
        <v>136</v>
      </c>
      <c r="AU695" s="261" t="s">
        <v>83</v>
      </c>
      <c r="AV695" s="13" t="s">
        <v>81</v>
      </c>
      <c r="AW695" s="13" t="s">
        <v>30</v>
      </c>
      <c r="AX695" s="13" t="s">
        <v>73</v>
      </c>
      <c r="AY695" s="261" t="s">
        <v>128</v>
      </c>
    </row>
    <row r="696" s="13" customFormat="1">
      <c r="A696" s="13"/>
      <c r="B696" s="251"/>
      <c r="C696" s="252"/>
      <c r="D696" s="253" t="s">
        <v>136</v>
      </c>
      <c r="E696" s="254" t="s">
        <v>1</v>
      </c>
      <c r="F696" s="255" t="s">
        <v>1120</v>
      </c>
      <c r="G696" s="252"/>
      <c r="H696" s="254" t="s">
        <v>1</v>
      </c>
      <c r="I696" s="256"/>
      <c r="J696" s="252"/>
      <c r="K696" s="252"/>
      <c r="L696" s="257"/>
      <c r="M696" s="258"/>
      <c r="N696" s="259"/>
      <c r="O696" s="259"/>
      <c r="P696" s="259"/>
      <c r="Q696" s="259"/>
      <c r="R696" s="259"/>
      <c r="S696" s="259"/>
      <c r="T696" s="260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61" t="s">
        <v>136</v>
      </c>
      <c r="AU696" s="261" t="s">
        <v>83</v>
      </c>
      <c r="AV696" s="13" t="s">
        <v>81</v>
      </c>
      <c r="AW696" s="13" t="s">
        <v>30</v>
      </c>
      <c r="AX696" s="13" t="s">
        <v>73</v>
      </c>
      <c r="AY696" s="261" t="s">
        <v>128</v>
      </c>
    </row>
    <row r="697" s="13" customFormat="1">
      <c r="A697" s="13"/>
      <c r="B697" s="251"/>
      <c r="C697" s="252"/>
      <c r="D697" s="253" t="s">
        <v>136</v>
      </c>
      <c r="E697" s="254" t="s">
        <v>1</v>
      </c>
      <c r="F697" s="255" t="s">
        <v>1121</v>
      </c>
      <c r="G697" s="252"/>
      <c r="H697" s="254" t="s">
        <v>1</v>
      </c>
      <c r="I697" s="256"/>
      <c r="J697" s="252"/>
      <c r="K697" s="252"/>
      <c r="L697" s="257"/>
      <c r="M697" s="258"/>
      <c r="N697" s="259"/>
      <c r="O697" s="259"/>
      <c r="P697" s="259"/>
      <c r="Q697" s="259"/>
      <c r="R697" s="259"/>
      <c r="S697" s="259"/>
      <c r="T697" s="260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61" t="s">
        <v>136</v>
      </c>
      <c r="AU697" s="261" t="s">
        <v>83</v>
      </c>
      <c r="AV697" s="13" t="s">
        <v>81</v>
      </c>
      <c r="AW697" s="13" t="s">
        <v>30</v>
      </c>
      <c r="AX697" s="13" t="s">
        <v>73</v>
      </c>
      <c r="AY697" s="261" t="s">
        <v>128</v>
      </c>
    </row>
    <row r="698" s="13" customFormat="1">
      <c r="A698" s="13"/>
      <c r="B698" s="251"/>
      <c r="C698" s="252"/>
      <c r="D698" s="253" t="s">
        <v>136</v>
      </c>
      <c r="E698" s="254" t="s">
        <v>1</v>
      </c>
      <c r="F698" s="255" t="s">
        <v>265</v>
      </c>
      <c r="G698" s="252"/>
      <c r="H698" s="254" t="s">
        <v>1</v>
      </c>
      <c r="I698" s="256"/>
      <c r="J698" s="252"/>
      <c r="K698" s="252"/>
      <c r="L698" s="257"/>
      <c r="M698" s="258"/>
      <c r="N698" s="259"/>
      <c r="O698" s="259"/>
      <c r="P698" s="259"/>
      <c r="Q698" s="259"/>
      <c r="R698" s="259"/>
      <c r="S698" s="259"/>
      <c r="T698" s="260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61" t="s">
        <v>136</v>
      </c>
      <c r="AU698" s="261" t="s">
        <v>83</v>
      </c>
      <c r="AV698" s="13" t="s">
        <v>81</v>
      </c>
      <c r="AW698" s="13" t="s">
        <v>30</v>
      </c>
      <c r="AX698" s="13" t="s">
        <v>73</v>
      </c>
      <c r="AY698" s="261" t="s">
        <v>128</v>
      </c>
    </row>
    <row r="699" s="13" customFormat="1">
      <c r="A699" s="13"/>
      <c r="B699" s="251"/>
      <c r="C699" s="252"/>
      <c r="D699" s="253" t="s">
        <v>136</v>
      </c>
      <c r="E699" s="254" t="s">
        <v>1</v>
      </c>
      <c r="F699" s="255" t="s">
        <v>423</v>
      </c>
      <c r="G699" s="252"/>
      <c r="H699" s="254" t="s">
        <v>1</v>
      </c>
      <c r="I699" s="256"/>
      <c r="J699" s="252"/>
      <c r="K699" s="252"/>
      <c r="L699" s="257"/>
      <c r="M699" s="258"/>
      <c r="N699" s="259"/>
      <c r="O699" s="259"/>
      <c r="P699" s="259"/>
      <c r="Q699" s="259"/>
      <c r="R699" s="259"/>
      <c r="S699" s="259"/>
      <c r="T699" s="260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61" t="s">
        <v>136</v>
      </c>
      <c r="AU699" s="261" t="s">
        <v>83</v>
      </c>
      <c r="AV699" s="13" t="s">
        <v>81</v>
      </c>
      <c r="AW699" s="13" t="s">
        <v>30</v>
      </c>
      <c r="AX699" s="13" t="s">
        <v>73</v>
      </c>
      <c r="AY699" s="261" t="s">
        <v>128</v>
      </c>
    </row>
    <row r="700" s="13" customFormat="1">
      <c r="A700" s="13"/>
      <c r="B700" s="251"/>
      <c r="C700" s="252"/>
      <c r="D700" s="253" t="s">
        <v>136</v>
      </c>
      <c r="E700" s="254" t="s">
        <v>1</v>
      </c>
      <c r="F700" s="255" t="s">
        <v>259</v>
      </c>
      <c r="G700" s="252"/>
      <c r="H700" s="254" t="s">
        <v>1</v>
      </c>
      <c r="I700" s="256"/>
      <c r="J700" s="252"/>
      <c r="K700" s="252"/>
      <c r="L700" s="257"/>
      <c r="M700" s="258"/>
      <c r="N700" s="259"/>
      <c r="O700" s="259"/>
      <c r="P700" s="259"/>
      <c r="Q700" s="259"/>
      <c r="R700" s="259"/>
      <c r="S700" s="259"/>
      <c r="T700" s="260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61" t="s">
        <v>136</v>
      </c>
      <c r="AU700" s="261" t="s">
        <v>83</v>
      </c>
      <c r="AV700" s="13" t="s">
        <v>81</v>
      </c>
      <c r="AW700" s="13" t="s">
        <v>30</v>
      </c>
      <c r="AX700" s="13" t="s">
        <v>73</v>
      </c>
      <c r="AY700" s="261" t="s">
        <v>128</v>
      </c>
    </row>
    <row r="701" s="13" customFormat="1">
      <c r="A701" s="13"/>
      <c r="B701" s="251"/>
      <c r="C701" s="252"/>
      <c r="D701" s="253" t="s">
        <v>136</v>
      </c>
      <c r="E701" s="254" t="s">
        <v>1</v>
      </c>
      <c r="F701" s="255" t="s">
        <v>414</v>
      </c>
      <c r="G701" s="252"/>
      <c r="H701" s="254" t="s">
        <v>1</v>
      </c>
      <c r="I701" s="256"/>
      <c r="J701" s="252"/>
      <c r="K701" s="252"/>
      <c r="L701" s="257"/>
      <c r="M701" s="258"/>
      <c r="N701" s="259"/>
      <c r="O701" s="259"/>
      <c r="P701" s="259"/>
      <c r="Q701" s="259"/>
      <c r="R701" s="259"/>
      <c r="S701" s="259"/>
      <c r="T701" s="260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61" t="s">
        <v>136</v>
      </c>
      <c r="AU701" s="261" t="s">
        <v>83</v>
      </c>
      <c r="AV701" s="13" t="s">
        <v>81</v>
      </c>
      <c r="AW701" s="13" t="s">
        <v>30</v>
      </c>
      <c r="AX701" s="13" t="s">
        <v>73</v>
      </c>
      <c r="AY701" s="261" t="s">
        <v>128</v>
      </c>
    </row>
    <row r="702" s="13" customFormat="1">
      <c r="A702" s="13"/>
      <c r="B702" s="251"/>
      <c r="C702" s="252"/>
      <c r="D702" s="253" t="s">
        <v>136</v>
      </c>
      <c r="E702" s="254" t="s">
        <v>1</v>
      </c>
      <c r="F702" s="255" t="s">
        <v>1043</v>
      </c>
      <c r="G702" s="252"/>
      <c r="H702" s="254" t="s">
        <v>1</v>
      </c>
      <c r="I702" s="256"/>
      <c r="J702" s="252"/>
      <c r="K702" s="252"/>
      <c r="L702" s="257"/>
      <c r="M702" s="258"/>
      <c r="N702" s="259"/>
      <c r="O702" s="259"/>
      <c r="P702" s="259"/>
      <c r="Q702" s="259"/>
      <c r="R702" s="259"/>
      <c r="S702" s="259"/>
      <c r="T702" s="260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61" t="s">
        <v>136</v>
      </c>
      <c r="AU702" s="261" t="s">
        <v>83</v>
      </c>
      <c r="AV702" s="13" t="s">
        <v>81</v>
      </c>
      <c r="AW702" s="13" t="s">
        <v>30</v>
      </c>
      <c r="AX702" s="13" t="s">
        <v>73</v>
      </c>
      <c r="AY702" s="261" t="s">
        <v>128</v>
      </c>
    </row>
    <row r="703" s="13" customFormat="1">
      <c r="A703" s="13"/>
      <c r="B703" s="251"/>
      <c r="C703" s="252"/>
      <c r="D703" s="253" t="s">
        <v>136</v>
      </c>
      <c r="E703" s="254" t="s">
        <v>1</v>
      </c>
      <c r="F703" s="255" t="s">
        <v>480</v>
      </c>
      <c r="G703" s="252"/>
      <c r="H703" s="254" t="s">
        <v>1</v>
      </c>
      <c r="I703" s="256"/>
      <c r="J703" s="252"/>
      <c r="K703" s="252"/>
      <c r="L703" s="257"/>
      <c r="M703" s="258"/>
      <c r="N703" s="259"/>
      <c r="O703" s="259"/>
      <c r="P703" s="259"/>
      <c r="Q703" s="259"/>
      <c r="R703" s="259"/>
      <c r="S703" s="259"/>
      <c r="T703" s="260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61" t="s">
        <v>136</v>
      </c>
      <c r="AU703" s="261" t="s">
        <v>83</v>
      </c>
      <c r="AV703" s="13" t="s">
        <v>81</v>
      </c>
      <c r="AW703" s="13" t="s">
        <v>30</v>
      </c>
      <c r="AX703" s="13" t="s">
        <v>73</v>
      </c>
      <c r="AY703" s="261" t="s">
        <v>128</v>
      </c>
    </row>
    <row r="704" s="14" customFormat="1">
      <c r="A704" s="14"/>
      <c r="B704" s="262"/>
      <c r="C704" s="263"/>
      <c r="D704" s="253" t="s">
        <v>136</v>
      </c>
      <c r="E704" s="264" t="s">
        <v>1</v>
      </c>
      <c r="F704" s="265" t="s">
        <v>81</v>
      </c>
      <c r="G704" s="263"/>
      <c r="H704" s="266">
        <v>1</v>
      </c>
      <c r="I704" s="267"/>
      <c r="J704" s="263"/>
      <c r="K704" s="263"/>
      <c r="L704" s="268"/>
      <c r="M704" s="269"/>
      <c r="N704" s="270"/>
      <c r="O704" s="270"/>
      <c r="P704" s="270"/>
      <c r="Q704" s="270"/>
      <c r="R704" s="270"/>
      <c r="S704" s="270"/>
      <c r="T704" s="271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72" t="s">
        <v>136</v>
      </c>
      <c r="AU704" s="272" t="s">
        <v>83</v>
      </c>
      <c r="AV704" s="14" t="s">
        <v>83</v>
      </c>
      <c r="AW704" s="14" t="s">
        <v>30</v>
      </c>
      <c r="AX704" s="14" t="s">
        <v>81</v>
      </c>
      <c r="AY704" s="272" t="s">
        <v>128</v>
      </c>
    </row>
    <row r="705" s="2" customFormat="1" ht="21.75" customHeight="1">
      <c r="A705" s="39"/>
      <c r="B705" s="40"/>
      <c r="C705" s="237" t="s">
        <v>481</v>
      </c>
      <c r="D705" s="237" t="s">
        <v>130</v>
      </c>
      <c r="E705" s="238" t="s">
        <v>1122</v>
      </c>
      <c r="F705" s="239" t="s">
        <v>1123</v>
      </c>
      <c r="G705" s="240" t="s">
        <v>408</v>
      </c>
      <c r="H705" s="241">
        <v>1</v>
      </c>
      <c r="I705" s="242"/>
      <c r="J705" s="243">
        <f>ROUND(I705*H705,2)</f>
        <v>0</v>
      </c>
      <c r="K705" s="244"/>
      <c r="L705" s="45"/>
      <c r="M705" s="245" t="s">
        <v>1</v>
      </c>
      <c r="N705" s="246" t="s">
        <v>38</v>
      </c>
      <c r="O705" s="92"/>
      <c r="P705" s="247">
        <f>O705*H705</f>
        <v>0</v>
      </c>
      <c r="Q705" s="247">
        <v>0</v>
      </c>
      <c r="R705" s="247">
        <f>Q705*H705</f>
        <v>0</v>
      </c>
      <c r="S705" s="247">
        <v>0</v>
      </c>
      <c r="T705" s="248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49" t="s">
        <v>134</v>
      </c>
      <c r="AT705" s="249" t="s">
        <v>130</v>
      </c>
      <c r="AU705" s="249" t="s">
        <v>83</v>
      </c>
      <c r="AY705" s="18" t="s">
        <v>128</v>
      </c>
      <c r="BE705" s="250">
        <f>IF(N705="základní",J705,0)</f>
        <v>0</v>
      </c>
      <c r="BF705" s="250">
        <f>IF(N705="snížená",J705,0)</f>
        <v>0</v>
      </c>
      <c r="BG705" s="250">
        <f>IF(N705="zákl. přenesená",J705,0)</f>
        <v>0</v>
      </c>
      <c r="BH705" s="250">
        <f>IF(N705="sníž. přenesená",J705,0)</f>
        <v>0</v>
      </c>
      <c r="BI705" s="250">
        <f>IF(N705="nulová",J705,0)</f>
        <v>0</v>
      </c>
      <c r="BJ705" s="18" t="s">
        <v>81</v>
      </c>
      <c r="BK705" s="250">
        <f>ROUND(I705*H705,2)</f>
        <v>0</v>
      </c>
      <c r="BL705" s="18" t="s">
        <v>134</v>
      </c>
      <c r="BM705" s="249" t="s">
        <v>1124</v>
      </c>
    </row>
    <row r="706" s="13" customFormat="1">
      <c r="A706" s="13"/>
      <c r="B706" s="251"/>
      <c r="C706" s="252"/>
      <c r="D706" s="253" t="s">
        <v>136</v>
      </c>
      <c r="E706" s="254" t="s">
        <v>1</v>
      </c>
      <c r="F706" s="255" t="s">
        <v>1125</v>
      </c>
      <c r="G706" s="252"/>
      <c r="H706" s="254" t="s">
        <v>1</v>
      </c>
      <c r="I706" s="256"/>
      <c r="J706" s="252"/>
      <c r="K706" s="252"/>
      <c r="L706" s="257"/>
      <c r="M706" s="258"/>
      <c r="N706" s="259"/>
      <c r="O706" s="259"/>
      <c r="P706" s="259"/>
      <c r="Q706" s="259"/>
      <c r="R706" s="259"/>
      <c r="S706" s="259"/>
      <c r="T706" s="260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61" t="s">
        <v>136</v>
      </c>
      <c r="AU706" s="261" t="s">
        <v>83</v>
      </c>
      <c r="AV706" s="13" t="s">
        <v>81</v>
      </c>
      <c r="AW706" s="13" t="s">
        <v>30</v>
      </c>
      <c r="AX706" s="13" t="s">
        <v>73</v>
      </c>
      <c r="AY706" s="261" t="s">
        <v>128</v>
      </c>
    </row>
    <row r="707" s="13" customFormat="1">
      <c r="A707" s="13"/>
      <c r="B707" s="251"/>
      <c r="C707" s="252"/>
      <c r="D707" s="253" t="s">
        <v>136</v>
      </c>
      <c r="E707" s="254" t="s">
        <v>1</v>
      </c>
      <c r="F707" s="255" t="s">
        <v>1126</v>
      </c>
      <c r="G707" s="252"/>
      <c r="H707" s="254" t="s">
        <v>1</v>
      </c>
      <c r="I707" s="256"/>
      <c r="J707" s="252"/>
      <c r="K707" s="252"/>
      <c r="L707" s="257"/>
      <c r="M707" s="258"/>
      <c r="N707" s="259"/>
      <c r="O707" s="259"/>
      <c r="P707" s="259"/>
      <c r="Q707" s="259"/>
      <c r="R707" s="259"/>
      <c r="S707" s="259"/>
      <c r="T707" s="260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61" t="s">
        <v>136</v>
      </c>
      <c r="AU707" s="261" t="s">
        <v>83</v>
      </c>
      <c r="AV707" s="13" t="s">
        <v>81</v>
      </c>
      <c r="AW707" s="13" t="s">
        <v>30</v>
      </c>
      <c r="AX707" s="13" t="s">
        <v>73</v>
      </c>
      <c r="AY707" s="261" t="s">
        <v>128</v>
      </c>
    </row>
    <row r="708" s="13" customFormat="1">
      <c r="A708" s="13"/>
      <c r="B708" s="251"/>
      <c r="C708" s="252"/>
      <c r="D708" s="253" t="s">
        <v>136</v>
      </c>
      <c r="E708" s="254" t="s">
        <v>1</v>
      </c>
      <c r="F708" s="255" t="s">
        <v>1127</v>
      </c>
      <c r="G708" s="252"/>
      <c r="H708" s="254" t="s">
        <v>1</v>
      </c>
      <c r="I708" s="256"/>
      <c r="J708" s="252"/>
      <c r="K708" s="252"/>
      <c r="L708" s="257"/>
      <c r="M708" s="258"/>
      <c r="N708" s="259"/>
      <c r="O708" s="259"/>
      <c r="P708" s="259"/>
      <c r="Q708" s="259"/>
      <c r="R708" s="259"/>
      <c r="S708" s="259"/>
      <c r="T708" s="260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61" t="s">
        <v>136</v>
      </c>
      <c r="AU708" s="261" t="s">
        <v>83</v>
      </c>
      <c r="AV708" s="13" t="s">
        <v>81</v>
      </c>
      <c r="AW708" s="13" t="s">
        <v>30</v>
      </c>
      <c r="AX708" s="13" t="s">
        <v>73</v>
      </c>
      <c r="AY708" s="261" t="s">
        <v>128</v>
      </c>
    </row>
    <row r="709" s="13" customFormat="1">
      <c r="A709" s="13"/>
      <c r="B709" s="251"/>
      <c r="C709" s="252"/>
      <c r="D709" s="253" t="s">
        <v>136</v>
      </c>
      <c r="E709" s="254" t="s">
        <v>1</v>
      </c>
      <c r="F709" s="255" t="s">
        <v>265</v>
      </c>
      <c r="G709" s="252"/>
      <c r="H709" s="254" t="s">
        <v>1</v>
      </c>
      <c r="I709" s="256"/>
      <c r="J709" s="252"/>
      <c r="K709" s="252"/>
      <c r="L709" s="257"/>
      <c r="M709" s="258"/>
      <c r="N709" s="259"/>
      <c r="O709" s="259"/>
      <c r="P709" s="259"/>
      <c r="Q709" s="259"/>
      <c r="R709" s="259"/>
      <c r="S709" s="259"/>
      <c r="T709" s="260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61" t="s">
        <v>136</v>
      </c>
      <c r="AU709" s="261" t="s">
        <v>83</v>
      </c>
      <c r="AV709" s="13" t="s">
        <v>81</v>
      </c>
      <c r="AW709" s="13" t="s">
        <v>30</v>
      </c>
      <c r="AX709" s="13" t="s">
        <v>73</v>
      </c>
      <c r="AY709" s="261" t="s">
        <v>128</v>
      </c>
    </row>
    <row r="710" s="13" customFormat="1">
      <c r="A710" s="13"/>
      <c r="B710" s="251"/>
      <c r="C710" s="252"/>
      <c r="D710" s="253" t="s">
        <v>136</v>
      </c>
      <c r="E710" s="254" t="s">
        <v>1</v>
      </c>
      <c r="F710" s="255" t="s">
        <v>423</v>
      </c>
      <c r="G710" s="252"/>
      <c r="H710" s="254" t="s">
        <v>1</v>
      </c>
      <c r="I710" s="256"/>
      <c r="J710" s="252"/>
      <c r="K710" s="252"/>
      <c r="L710" s="257"/>
      <c r="M710" s="258"/>
      <c r="N710" s="259"/>
      <c r="O710" s="259"/>
      <c r="P710" s="259"/>
      <c r="Q710" s="259"/>
      <c r="R710" s="259"/>
      <c r="S710" s="259"/>
      <c r="T710" s="260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61" t="s">
        <v>136</v>
      </c>
      <c r="AU710" s="261" t="s">
        <v>83</v>
      </c>
      <c r="AV710" s="13" t="s">
        <v>81</v>
      </c>
      <c r="AW710" s="13" t="s">
        <v>30</v>
      </c>
      <c r="AX710" s="13" t="s">
        <v>73</v>
      </c>
      <c r="AY710" s="261" t="s">
        <v>128</v>
      </c>
    </row>
    <row r="711" s="13" customFormat="1">
      <c r="A711" s="13"/>
      <c r="B711" s="251"/>
      <c r="C711" s="252"/>
      <c r="D711" s="253" t="s">
        <v>136</v>
      </c>
      <c r="E711" s="254" t="s">
        <v>1</v>
      </c>
      <c r="F711" s="255" t="s">
        <v>259</v>
      </c>
      <c r="G711" s="252"/>
      <c r="H711" s="254" t="s">
        <v>1</v>
      </c>
      <c r="I711" s="256"/>
      <c r="J711" s="252"/>
      <c r="K711" s="252"/>
      <c r="L711" s="257"/>
      <c r="M711" s="258"/>
      <c r="N711" s="259"/>
      <c r="O711" s="259"/>
      <c r="P711" s="259"/>
      <c r="Q711" s="259"/>
      <c r="R711" s="259"/>
      <c r="S711" s="259"/>
      <c r="T711" s="260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61" t="s">
        <v>136</v>
      </c>
      <c r="AU711" s="261" t="s">
        <v>83</v>
      </c>
      <c r="AV711" s="13" t="s">
        <v>81</v>
      </c>
      <c r="AW711" s="13" t="s">
        <v>30</v>
      </c>
      <c r="AX711" s="13" t="s">
        <v>73</v>
      </c>
      <c r="AY711" s="261" t="s">
        <v>128</v>
      </c>
    </row>
    <row r="712" s="13" customFormat="1">
      <c r="A712" s="13"/>
      <c r="B712" s="251"/>
      <c r="C712" s="252"/>
      <c r="D712" s="253" t="s">
        <v>136</v>
      </c>
      <c r="E712" s="254" t="s">
        <v>1</v>
      </c>
      <c r="F712" s="255" t="s">
        <v>414</v>
      </c>
      <c r="G712" s="252"/>
      <c r="H712" s="254" t="s">
        <v>1</v>
      </c>
      <c r="I712" s="256"/>
      <c r="J712" s="252"/>
      <c r="K712" s="252"/>
      <c r="L712" s="257"/>
      <c r="M712" s="258"/>
      <c r="N712" s="259"/>
      <c r="O712" s="259"/>
      <c r="P712" s="259"/>
      <c r="Q712" s="259"/>
      <c r="R712" s="259"/>
      <c r="S712" s="259"/>
      <c r="T712" s="260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61" t="s">
        <v>136</v>
      </c>
      <c r="AU712" s="261" t="s">
        <v>83</v>
      </c>
      <c r="AV712" s="13" t="s">
        <v>81</v>
      </c>
      <c r="AW712" s="13" t="s">
        <v>30</v>
      </c>
      <c r="AX712" s="13" t="s">
        <v>73</v>
      </c>
      <c r="AY712" s="261" t="s">
        <v>128</v>
      </c>
    </row>
    <row r="713" s="13" customFormat="1">
      <c r="A713" s="13"/>
      <c r="B713" s="251"/>
      <c r="C713" s="252"/>
      <c r="D713" s="253" t="s">
        <v>136</v>
      </c>
      <c r="E713" s="254" t="s">
        <v>1</v>
      </c>
      <c r="F713" s="255" t="s">
        <v>1043</v>
      </c>
      <c r="G713" s="252"/>
      <c r="H713" s="254" t="s">
        <v>1</v>
      </c>
      <c r="I713" s="256"/>
      <c r="J713" s="252"/>
      <c r="K713" s="252"/>
      <c r="L713" s="257"/>
      <c r="M713" s="258"/>
      <c r="N713" s="259"/>
      <c r="O713" s="259"/>
      <c r="P713" s="259"/>
      <c r="Q713" s="259"/>
      <c r="R713" s="259"/>
      <c r="S713" s="259"/>
      <c r="T713" s="260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61" t="s">
        <v>136</v>
      </c>
      <c r="AU713" s="261" t="s">
        <v>83</v>
      </c>
      <c r="AV713" s="13" t="s">
        <v>81</v>
      </c>
      <c r="AW713" s="13" t="s">
        <v>30</v>
      </c>
      <c r="AX713" s="13" t="s">
        <v>73</v>
      </c>
      <c r="AY713" s="261" t="s">
        <v>128</v>
      </c>
    </row>
    <row r="714" s="13" customFormat="1">
      <c r="A714" s="13"/>
      <c r="B714" s="251"/>
      <c r="C714" s="252"/>
      <c r="D714" s="253" t="s">
        <v>136</v>
      </c>
      <c r="E714" s="254" t="s">
        <v>1</v>
      </c>
      <c r="F714" s="255" t="s">
        <v>1128</v>
      </c>
      <c r="G714" s="252"/>
      <c r="H714" s="254" t="s">
        <v>1</v>
      </c>
      <c r="I714" s="256"/>
      <c r="J714" s="252"/>
      <c r="K714" s="252"/>
      <c r="L714" s="257"/>
      <c r="M714" s="258"/>
      <c r="N714" s="259"/>
      <c r="O714" s="259"/>
      <c r="P714" s="259"/>
      <c r="Q714" s="259"/>
      <c r="R714" s="259"/>
      <c r="S714" s="259"/>
      <c r="T714" s="260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61" t="s">
        <v>136</v>
      </c>
      <c r="AU714" s="261" t="s">
        <v>83</v>
      </c>
      <c r="AV714" s="13" t="s">
        <v>81</v>
      </c>
      <c r="AW714" s="13" t="s">
        <v>30</v>
      </c>
      <c r="AX714" s="13" t="s">
        <v>73</v>
      </c>
      <c r="AY714" s="261" t="s">
        <v>128</v>
      </c>
    </row>
    <row r="715" s="14" customFormat="1">
      <c r="A715" s="14"/>
      <c r="B715" s="262"/>
      <c r="C715" s="263"/>
      <c r="D715" s="253" t="s">
        <v>136</v>
      </c>
      <c r="E715" s="264" t="s">
        <v>1</v>
      </c>
      <c r="F715" s="265" t="s">
        <v>81</v>
      </c>
      <c r="G715" s="263"/>
      <c r="H715" s="266">
        <v>1</v>
      </c>
      <c r="I715" s="267"/>
      <c r="J715" s="263"/>
      <c r="K715" s="263"/>
      <c r="L715" s="268"/>
      <c r="M715" s="269"/>
      <c r="N715" s="270"/>
      <c r="O715" s="270"/>
      <c r="P715" s="270"/>
      <c r="Q715" s="270"/>
      <c r="R715" s="270"/>
      <c r="S715" s="270"/>
      <c r="T715" s="271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72" t="s">
        <v>136</v>
      </c>
      <c r="AU715" s="272" t="s">
        <v>83</v>
      </c>
      <c r="AV715" s="14" t="s">
        <v>83</v>
      </c>
      <c r="AW715" s="14" t="s">
        <v>30</v>
      </c>
      <c r="AX715" s="14" t="s">
        <v>81</v>
      </c>
      <c r="AY715" s="272" t="s">
        <v>128</v>
      </c>
    </row>
    <row r="716" s="2" customFormat="1" ht="21.75" customHeight="1">
      <c r="A716" s="39"/>
      <c r="B716" s="40"/>
      <c r="C716" s="237" t="s">
        <v>485</v>
      </c>
      <c r="D716" s="237" t="s">
        <v>130</v>
      </c>
      <c r="E716" s="238" t="s">
        <v>1129</v>
      </c>
      <c r="F716" s="239" t="s">
        <v>1130</v>
      </c>
      <c r="G716" s="240" t="s">
        <v>408</v>
      </c>
      <c r="H716" s="241">
        <v>2</v>
      </c>
      <c r="I716" s="242"/>
      <c r="J716" s="243">
        <f>ROUND(I716*H716,2)</f>
        <v>0</v>
      </c>
      <c r="K716" s="244"/>
      <c r="L716" s="45"/>
      <c r="M716" s="245" t="s">
        <v>1</v>
      </c>
      <c r="N716" s="246" t="s">
        <v>38</v>
      </c>
      <c r="O716" s="92"/>
      <c r="P716" s="247">
        <f>O716*H716</f>
        <v>0</v>
      </c>
      <c r="Q716" s="247">
        <v>0</v>
      </c>
      <c r="R716" s="247">
        <f>Q716*H716</f>
        <v>0</v>
      </c>
      <c r="S716" s="247">
        <v>0</v>
      </c>
      <c r="T716" s="248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49" t="s">
        <v>134</v>
      </c>
      <c r="AT716" s="249" t="s">
        <v>130</v>
      </c>
      <c r="AU716" s="249" t="s">
        <v>83</v>
      </c>
      <c r="AY716" s="18" t="s">
        <v>128</v>
      </c>
      <c r="BE716" s="250">
        <f>IF(N716="základní",J716,0)</f>
        <v>0</v>
      </c>
      <c r="BF716" s="250">
        <f>IF(N716="snížená",J716,0)</f>
        <v>0</v>
      </c>
      <c r="BG716" s="250">
        <f>IF(N716="zákl. přenesená",J716,0)</f>
        <v>0</v>
      </c>
      <c r="BH716" s="250">
        <f>IF(N716="sníž. přenesená",J716,0)</f>
        <v>0</v>
      </c>
      <c r="BI716" s="250">
        <f>IF(N716="nulová",J716,0)</f>
        <v>0</v>
      </c>
      <c r="BJ716" s="18" t="s">
        <v>81</v>
      </c>
      <c r="BK716" s="250">
        <f>ROUND(I716*H716,2)</f>
        <v>0</v>
      </c>
      <c r="BL716" s="18" t="s">
        <v>134</v>
      </c>
      <c r="BM716" s="249" t="s">
        <v>1131</v>
      </c>
    </row>
    <row r="717" s="13" customFormat="1">
      <c r="A717" s="13"/>
      <c r="B717" s="251"/>
      <c r="C717" s="252"/>
      <c r="D717" s="253" t="s">
        <v>136</v>
      </c>
      <c r="E717" s="254" t="s">
        <v>1</v>
      </c>
      <c r="F717" s="255" t="s">
        <v>1125</v>
      </c>
      <c r="G717" s="252"/>
      <c r="H717" s="254" t="s">
        <v>1</v>
      </c>
      <c r="I717" s="256"/>
      <c r="J717" s="252"/>
      <c r="K717" s="252"/>
      <c r="L717" s="257"/>
      <c r="M717" s="258"/>
      <c r="N717" s="259"/>
      <c r="O717" s="259"/>
      <c r="P717" s="259"/>
      <c r="Q717" s="259"/>
      <c r="R717" s="259"/>
      <c r="S717" s="259"/>
      <c r="T717" s="260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61" t="s">
        <v>136</v>
      </c>
      <c r="AU717" s="261" t="s">
        <v>83</v>
      </c>
      <c r="AV717" s="13" t="s">
        <v>81</v>
      </c>
      <c r="AW717" s="13" t="s">
        <v>30</v>
      </c>
      <c r="AX717" s="13" t="s">
        <v>73</v>
      </c>
      <c r="AY717" s="261" t="s">
        <v>128</v>
      </c>
    </row>
    <row r="718" s="13" customFormat="1">
      <c r="A718" s="13"/>
      <c r="B718" s="251"/>
      <c r="C718" s="252"/>
      <c r="D718" s="253" t="s">
        <v>136</v>
      </c>
      <c r="E718" s="254" t="s">
        <v>1</v>
      </c>
      <c r="F718" s="255" t="s">
        <v>265</v>
      </c>
      <c r="G718" s="252"/>
      <c r="H718" s="254" t="s">
        <v>1</v>
      </c>
      <c r="I718" s="256"/>
      <c r="J718" s="252"/>
      <c r="K718" s="252"/>
      <c r="L718" s="257"/>
      <c r="M718" s="258"/>
      <c r="N718" s="259"/>
      <c r="O718" s="259"/>
      <c r="P718" s="259"/>
      <c r="Q718" s="259"/>
      <c r="R718" s="259"/>
      <c r="S718" s="259"/>
      <c r="T718" s="260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61" t="s">
        <v>136</v>
      </c>
      <c r="AU718" s="261" t="s">
        <v>83</v>
      </c>
      <c r="AV718" s="13" t="s">
        <v>81</v>
      </c>
      <c r="AW718" s="13" t="s">
        <v>30</v>
      </c>
      <c r="AX718" s="13" t="s">
        <v>73</v>
      </c>
      <c r="AY718" s="261" t="s">
        <v>128</v>
      </c>
    </row>
    <row r="719" s="13" customFormat="1">
      <c r="A719" s="13"/>
      <c r="B719" s="251"/>
      <c r="C719" s="252"/>
      <c r="D719" s="253" t="s">
        <v>136</v>
      </c>
      <c r="E719" s="254" t="s">
        <v>1</v>
      </c>
      <c r="F719" s="255" t="s">
        <v>423</v>
      </c>
      <c r="G719" s="252"/>
      <c r="H719" s="254" t="s">
        <v>1</v>
      </c>
      <c r="I719" s="256"/>
      <c r="J719" s="252"/>
      <c r="K719" s="252"/>
      <c r="L719" s="257"/>
      <c r="M719" s="258"/>
      <c r="N719" s="259"/>
      <c r="O719" s="259"/>
      <c r="P719" s="259"/>
      <c r="Q719" s="259"/>
      <c r="R719" s="259"/>
      <c r="S719" s="259"/>
      <c r="T719" s="260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61" t="s">
        <v>136</v>
      </c>
      <c r="AU719" s="261" t="s">
        <v>83</v>
      </c>
      <c r="AV719" s="13" t="s">
        <v>81</v>
      </c>
      <c r="AW719" s="13" t="s">
        <v>30</v>
      </c>
      <c r="AX719" s="13" t="s">
        <v>73</v>
      </c>
      <c r="AY719" s="261" t="s">
        <v>128</v>
      </c>
    </row>
    <row r="720" s="13" customFormat="1">
      <c r="A720" s="13"/>
      <c r="B720" s="251"/>
      <c r="C720" s="252"/>
      <c r="D720" s="253" t="s">
        <v>136</v>
      </c>
      <c r="E720" s="254" t="s">
        <v>1</v>
      </c>
      <c r="F720" s="255" t="s">
        <v>259</v>
      </c>
      <c r="G720" s="252"/>
      <c r="H720" s="254" t="s">
        <v>1</v>
      </c>
      <c r="I720" s="256"/>
      <c r="J720" s="252"/>
      <c r="K720" s="252"/>
      <c r="L720" s="257"/>
      <c r="M720" s="258"/>
      <c r="N720" s="259"/>
      <c r="O720" s="259"/>
      <c r="P720" s="259"/>
      <c r="Q720" s="259"/>
      <c r="R720" s="259"/>
      <c r="S720" s="259"/>
      <c r="T720" s="260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61" t="s">
        <v>136</v>
      </c>
      <c r="AU720" s="261" t="s">
        <v>83</v>
      </c>
      <c r="AV720" s="13" t="s">
        <v>81</v>
      </c>
      <c r="AW720" s="13" t="s">
        <v>30</v>
      </c>
      <c r="AX720" s="13" t="s">
        <v>73</v>
      </c>
      <c r="AY720" s="261" t="s">
        <v>128</v>
      </c>
    </row>
    <row r="721" s="13" customFormat="1">
      <c r="A721" s="13"/>
      <c r="B721" s="251"/>
      <c r="C721" s="252"/>
      <c r="D721" s="253" t="s">
        <v>136</v>
      </c>
      <c r="E721" s="254" t="s">
        <v>1</v>
      </c>
      <c r="F721" s="255" t="s">
        <v>414</v>
      </c>
      <c r="G721" s="252"/>
      <c r="H721" s="254" t="s">
        <v>1</v>
      </c>
      <c r="I721" s="256"/>
      <c r="J721" s="252"/>
      <c r="K721" s="252"/>
      <c r="L721" s="257"/>
      <c r="M721" s="258"/>
      <c r="N721" s="259"/>
      <c r="O721" s="259"/>
      <c r="P721" s="259"/>
      <c r="Q721" s="259"/>
      <c r="R721" s="259"/>
      <c r="S721" s="259"/>
      <c r="T721" s="260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61" t="s">
        <v>136</v>
      </c>
      <c r="AU721" s="261" t="s">
        <v>83</v>
      </c>
      <c r="AV721" s="13" t="s">
        <v>81</v>
      </c>
      <c r="AW721" s="13" t="s">
        <v>30</v>
      </c>
      <c r="AX721" s="13" t="s">
        <v>73</v>
      </c>
      <c r="AY721" s="261" t="s">
        <v>128</v>
      </c>
    </row>
    <row r="722" s="13" customFormat="1">
      <c r="A722" s="13"/>
      <c r="B722" s="251"/>
      <c r="C722" s="252"/>
      <c r="D722" s="253" t="s">
        <v>136</v>
      </c>
      <c r="E722" s="254" t="s">
        <v>1</v>
      </c>
      <c r="F722" s="255" t="s">
        <v>1043</v>
      </c>
      <c r="G722" s="252"/>
      <c r="H722" s="254" t="s">
        <v>1</v>
      </c>
      <c r="I722" s="256"/>
      <c r="J722" s="252"/>
      <c r="K722" s="252"/>
      <c r="L722" s="257"/>
      <c r="M722" s="258"/>
      <c r="N722" s="259"/>
      <c r="O722" s="259"/>
      <c r="P722" s="259"/>
      <c r="Q722" s="259"/>
      <c r="R722" s="259"/>
      <c r="S722" s="259"/>
      <c r="T722" s="260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61" t="s">
        <v>136</v>
      </c>
      <c r="AU722" s="261" t="s">
        <v>83</v>
      </c>
      <c r="AV722" s="13" t="s">
        <v>81</v>
      </c>
      <c r="AW722" s="13" t="s">
        <v>30</v>
      </c>
      <c r="AX722" s="13" t="s">
        <v>73</v>
      </c>
      <c r="AY722" s="261" t="s">
        <v>128</v>
      </c>
    </row>
    <row r="723" s="13" customFormat="1">
      <c r="A723" s="13"/>
      <c r="B723" s="251"/>
      <c r="C723" s="252"/>
      <c r="D723" s="253" t="s">
        <v>136</v>
      </c>
      <c r="E723" s="254" t="s">
        <v>1</v>
      </c>
      <c r="F723" s="255" t="s">
        <v>555</v>
      </c>
      <c r="G723" s="252"/>
      <c r="H723" s="254" t="s">
        <v>1</v>
      </c>
      <c r="I723" s="256"/>
      <c r="J723" s="252"/>
      <c r="K723" s="252"/>
      <c r="L723" s="257"/>
      <c r="M723" s="258"/>
      <c r="N723" s="259"/>
      <c r="O723" s="259"/>
      <c r="P723" s="259"/>
      <c r="Q723" s="259"/>
      <c r="R723" s="259"/>
      <c r="S723" s="259"/>
      <c r="T723" s="260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61" t="s">
        <v>136</v>
      </c>
      <c r="AU723" s="261" t="s">
        <v>83</v>
      </c>
      <c r="AV723" s="13" t="s">
        <v>81</v>
      </c>
      <c r="AW723" s="13" t="s">
        <v>30</v>
      </c>
      <c r="AX723" s="13" t="s">
        <v>73</v>
      </c>
      <c r="AY723" s="261" t="s">
        <v>128</v>
      </c>
    </row>
    <row r="724" s="14" customFormat="1">
      <c r="A724" s="14"/>
      <c r="B724" s="262"/>
      <c r="C724" s="263"/>
      <c r="D724" s="253" t="s">
        <v>136</v>
      </c>
      <c r="E724" s="264" t="s">
        <v>1</v>
      </c>
      <c r="F724" s="265" t="s">
        <v>83</v>
      </c>
      <c r="G724" s="263"/>
      <c r="H724" s="266">
        <v>2</v>
      </c>
      <c r="I724" s="267"/>
      <c r="J724" s="263"/>
      <c r="K724" s="263"/>
      <c r="L724" s="268"/>
      <c r="M724" s="269"/>
      <c r="N724" s="270"/>
      <c r="O724" s="270"/>
      <c r="P724" s="270"/>
      <c r="Q724" s="270"/>
      <c r="R724" s="270"/>
      <c r="S724" s="270"/>
      <c r="T724" s="271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72" t="s">
        <v>136</v>
      </c>
      <c r="AU724" s="272" t="s">
        <v>83</v>
      </c>
      <c r="AV724" s="14" t="s">
        <v>83</v>
      </c>
      <c r="AW724" s="14" t="s">
        <v>30</v>
      </c>
      <c r="AX724" s="14" t="s">
        <v>81</v>
      </c>
      <c r="AY724" s="272" t="s">
        <v>128</v>
      </c>
    </row>
    <row r="725" s="12" customFormat="1" ht="22.8" customHeight="1">
      <c r="A725" s="12"/>
      <c r="B725" s="221"/>
      <c r="C725" s="222"/>
      <c r="D725" s="223" t="s">
        <v>72</v>
      </c>
      <c r="E725" s="235" t="s">
        <v>632</v>
      </c>
      <c r="F725" s="235" t="s">
        <v>1132</v>
      </c>
      <c r="G725" s="222"/>
      <c r="H725" s="222"/>
      <c r="I725" s="225"/>
      <c r="J725" s="236">
        <f>BK725</f>
        <v>0</v>
      </c>
      <c r="K725" s="222"/>
      <c r="L725" s="227"/>
      <c r="M725" s="228"/>
      <c r="N725" s="229"/>
      <c r="O725" s="229"/>
      <c r="P725" s="230">
        <f>P726</f>
        <v>0</v>
      </c>
      <c r="Q725" s="229"/>
      <c r="R725" s="230">
        <f>R726</f>
        <v>0.907578</v>
      </c>
      <c r="S725" s="229"/>
      <c r="T725" s="231">
        <f>T726</f>
        <v>0</v>
      </c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R725" s="232" t="s">
        <v>81</v>
      </c>
      <c r="AT725" s="233" t="s">
        <v>72</v>
      </c>
      <c r="AU725" s="233" t="s">
        <v>81</v>
      </c>
      <c r="AY725" s="232" t="s">
        <v>128</v>
      </c>
      <c r="BK725" s="234">
        <f>BK726</f>
        <v>0</v>
      </c>
    </row>
    <row r="726" s="2" customFormat="1" ht="21.75" customHeight="1">
      <c r="A726" s="39"/>
      <c r="B726" s="40"/>
      <c r="C726" s="237" t="s">
        <v>498</v>
      </c>
      <c r="D726" s="237" t="s">
        <v>130</v>
      </c>
      <c r="E726" s="238" t="s">
        <v>1133</v>
      </c>
      <c r="F726" s="239" t="s">
        <v>1134</v>
      </c>
      <c r="G726" s="240" t="s">
        <v>133</v>
      </c>
      <c r="H726" s="241">
        <v>68.599999999999994</v>
      </c>
      <c r="I726" s="242"/>
      <c r="J726" s="243">
        <f>ROUND(I726*H726,2)</f>
        <v>0</v>
      </c>
      <c r="K726" s="244"/>
      <c r="L726" s="45"/>
      <c r="M726" s="245" t="s">
        <v>1</v>
      </c>
      <c r="N726" s="246" t="s">
        <v>38</v>
      </c>
      <c r="O726" s="92"/>
      <c r="P726" s="247">
        <f>O726*H726</f>
        <v>0</v>
      </c>
      <c r="Q726" s="247">
        <v>0.01323</v>
      </c>
      <c r="R726" s="247">
        <f>Q726*H726</f>
        <v>0.907578</v>
      </c>
      <c r="S726" s="247">
        <v>0</v>
      </c>
      <c r="T726" s="248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49" t="s">
        <v>134</v>
      </c>
      <c r="AT726" s="249" t="s">
        <v>130</v>
      </c>
      <c r="AU726" s="249" t="s">
        <v>83</v>
      </c>
      <c r="AY726" s="18" t="s">
        <v>128</v>
      </c>
      <c r="BE726" s="250">
        <f>IF(N726="základní",J726,0)</f>
        <v>0</v>
      </c>
      <c r="BF726" s="250">
        <f>IF(N726="snížená",J726,0)</f>
        <v>0</v>
      </c>
      <c r="BG726" s="250">
        <f>IF(N726="zákl. přenesená",J726,0)</f>
        <v>0</v>
      </c>
      <c r="BH726" s="250">
        <f>IF(N726="sníž. přenesená",J726,0)</f>
        <v>0</v>
      </c>
      <c r="BI726" s="250">
        <f>IF(N726="nulová",J726,0)</f>
        <v>0</v>
      </c>
      <c r="BJ726" s="18" t="s">
        <v>81</v>
      </c>
      <c r="BK726" s="250">
        <f>ROUND(I726*H726,2)</f>
        <v>0</v>
      </c>
      <c r="BL726" s="18" t="s">
        <v>134</v>
      </c>
      <c r="BM726" s="249" t="s">
        <v>1135</v>
      </c>
    </row>
    <row r="727" s="12" customFormat="1" ht="22.8" customHeight="1">
      <c r="A727" s="12"/>
      <c r="B727" s="221"/>
      <c r="C727" s="222"/>
      <c r="D727" s="223" t="s">
        <v>72</v>
      </c>
      <c r="E727" s="235" t="s">
        <v>515</v>
      </c>
      <c r="F727" s="235" t="s">
        <v>516</v>
      </c>
      <c r="G727" s="222"/>
      <c r="H727" s="222"/>
      <c r="I727" s="225"/>
      <c r="J727" s="236">
        <f>BK727</f>
        <v>0</v>
      </c>
      <c r="K727" s="222"/>
      <c r="L727" s="227"/>
      <c r="M727" s="228"/>
      <c r="N727" s="229"/>
      <c r="O727" s="229"/>
      <c r="P727" s="230">
        <f>SUM(P728:P939)</f>
        <v>0</v>
      </c>
      <c r="Q727" s="229"/>
      <c r="R727" s="230">
        <f>SUM(R728:R939)</f>
        <v>19.778395169999996</v>
      </c>
      <c r="S727" s="229"/>
      <c r="T727" s="231">
        <f>SUM(T728:T939)</f>
        <v>0</v>
      </c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R727" s="232" t="s">
        <v>81</v>
      </c>
      <c r="AT727" s="233" t="s">
        <v>72</v>
      </c>
      <c r="AU727" s="233" t="s">
        <v>81</v>
      </c>
      <c r="AY727" s="232" t="s">
        <v>128</v>
      </c>
      <c r="BK727" s="234">
        <f>SUM(BK728:BK939)</f>
        <v>0</v>
      </c>
    </row>
    <row r="728" s="2" customFormat="1" ht="21.75" customHeight="1">
      <c r="A728" s="39"/>
      <c r="B728" s="40"/>
      <c r="C728" s="237" t="s">
        <v>506</v>
      </c>
      <c r="D728" s="237" t="s">
        <v>130</v>
      </c>
      <c r="E728" s="238" t="s">
        <v>1136</v>
      </c>
      <c r="F728" s="239" t="s">
        <v>1137</v>
      </c>
      <c r="G728" s="240" t="s">
        <v>133</v>
      </c>
      <c r="H728" s="241">
        <v>82.5</v>
      </c>
      <c r="I728" s="242"/>
      <c r="J728" s="243">
        <f>ROUND(I728*H728,2)</f>
        <v>0</v>
      </c>
      <c r="K728" s="244"/>
      <c r="L728" s="45"/>
      <c r="M728" s="245" t="s">
        <v>1</v>
      </c>
      <c r="N728" s="246" t="s">
        <v>38</v>
      </c>
      <c r="O728" s="92"/>
      <c r="P728" s="247">
        <f>O728*H728</f>
        <v>0</v>
      </c>
      <c r="Q728" s="247">
        <v>0</v>
      </c>
      <c r="R728" s="247">
        <f>Q728*H728</f>
        <v>0</v>
      </c>
      <c r="S728" s="247">
        <v>0</v>
      </c>
      <c r="T728" s="248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49" t="s">
        <v>134</v>
      </c>
      <c r="AT728" s="249" t="s">
        <v>130</v>
      </c>
      <c r="AU728" s="249" t="s">
        <v>83</v>
      </c>
      <c r="AY728" s="18" t="s">
        <v>128</v>
      </c>
      <c r="BE728" s="250">
        <f>IF(N728="základní",J728,0)</f>
        <v>0</v>
      </c>
      <c r="BF728" s="250">
        <f>IF(N728="snížená",J728,0)</f>
        <v>0</v>
      </c>
      <c r="BG728" s="250">
        <f>IF(N728="zákl. přenesená",J728,0)</f>
        <v>0</v>
      </c>
      <c r="BH728" s="250">
        <f>IF(N728="sníž. přenesená",J728,0)</f>
        <v>0</v>
      </c>
      <c r="BI728" s="250">
        <f>IF(N728="nulová",J728,0)</f>
        <v>0</v>
      </c>
      <c r="BJ728" s="18" t="s">
        <v>81</v>
      </c>
      <c r="BK728" s="250">
        <f>ROUND(I728*H728,2)</f>
        <v>0</v>
      </c>
      <c r="BL728" s="18" t="s">
        <v>134</v>
      </c>
      <c r="BM728" s="249" t="s">
        <v>1138</v>
      </c>
    </row>
    <row r="729" s="13" customFormat="1">
      <c r="A729" s="13"/>
      <c r="B729" s="251"/>
      <c r="C729" s="252"/>
      <c r="D729" s="253" t="s">
        <v>136</v>
      </c>
      <c r="E729" s="254" t="s">
        <v>1</v>
      </c>
      <c r="F729" s="255" t="s">
        <v>1139</v>
      </c>
      <c r="G729" s="252"/>
      <c r="H729" s="254" t="s">
        <v>1</v>
      </c>
      <c r="I729" s="256"/>
      <c r="J729" s="252"/>
      <c r="K729" s="252"/>
      <c r="L729" s="257"/>
      <c r="M729" s="258"/>
      <c r="N729" s="259"/>
      <c r="O729" s="259"/>
      <c r="P729" s="259"/>
      <c r="Q729" s="259"/>
      <c r="R729" s="259"/>
      <c r="S729" s="259"/>
      <c r="T729" s="260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61" t="s">
        <v>136</v>
      </c>
      <c r="AU729" s="261" t="s">
        <v>83</v>
      </c>
      <c r="AV729" s="13" t="s">
        <v>81</v>
      </c>
      <c r="AW729" s="13" t="s">
        <v>30</v>
      </c>
      <c r="AX729" s="13" t="s">
        <v>73</v>
      </c>
      <c r="AY729" s="261" t="s">
        <v>128</v>
      </c>
    </row>
    <row r="730" s="14" customFormat="1">
      <c r="A730" s="14"/>
      <c r="B730" s="262"/>
      <c r="C730" s="263"/>
      <c r="D730" s="253" t="s">
        <v>136</v>
      </c>
      <c r="E730" s="264" t="s">
        <v>1</v>
      </c>
      <c r="F730" s="265" t="s">
        <v>1140</v>
      </c>
      <c r="G730" s="263"/>
      <c r="H730" s="266">
        <v>82.5</v>
      </c>
      <c r="I730" s="267"/>
      <c r="J730" s="263"/>
      <c r="K730" s="263"/>
      <c r="L730" s="268"/>
      <c r="M730" s="269"/>
      <c r="N730" s="270"/>
      <c r="O730" s="270"/>
      <c r="P730" s="270"/>
      <c r="Q730" s="270"/>
      <c r="R730" s="270"/>
      <c r="S730" s="270"/>
      <c r="T730" s="271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72" t="s">
        <v>136</v>
      </c>
      <c r="AU730" s="272" t="s">
        <v>83</v>
      </c>
      <c r="AV730" s="14" t="s">
        <v>83</v>
      </c>
      <c r="AW730" s="14" t="s">
        <v>30</v>
      </c>
      <c r="AX730" s="14" t="s">
        <v>81</v>
      </c>
      <c r="AY730" s="272" t="s">
        <v>128</v>
      </c>
    </row>
    <row r="731" s="2" customFormat="1" ht="16.5" customHeight="1">
      <c r="A731" s="39"/>
      <c r="B731" s="40"/>
      <c r="C731" s="237" t="s">
        <v>517</v>
      </c>
      <c r="D731" s="237" t="s">
        <v>130</v>
      </c>
      <c r="E731" s="238" t="s">
        <v>1141</v>
      </c>
      <c r="F731" s="239" t="s">
        <v>1142</v>
      </c>
      <c r="G731" s="240" t="s">
        <v>133</v>
      </c>
      <c r="H731" s="241">
        <v>82.5</v>
      </c>
      <c r="I731" s="242"/>
      <c r="J731" s="243">
        <f>ROUND(I731*H731,2)</f>
        <v>0</v>
      </c>
      <c r="K731" s="244"/>
      <c r="L731" s="45"/>
      <c r="M731" s="245" t="s">
        <v>1</v>
      </c>
      <c r="N731" s="246" t="s">
        <v>38</v>
      </c>
      <c r="O731" s="92"/>
      <c r="P731" s="247">
        <f>O731*H731</f>
        <v>0</v>
      </c>
      <c r="Q731" s="247">
        <v>0</v>
      </c>
      <c r="R731" s="247">
        <f>Q731*H731</f>
        <v>0</v>
      </c>
      <c r="S731" s="247">
        <v>0</v>
      </c>
      <c r="T731" s="248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49" t="s">
        <v>134</v>
      </c>
      <c r="AT731" s="249" t="s">
        <v>130</v>
      </c>
      <c r="AU731" s="249" t="s">
        <v>83</v>
      </c>
      <c r="AY731" s="18" t="s">
        <v>128</v>
      </c>
      <c r="BE731" s="250">
        <f>IF(N731="základní",J731,0)</f>
        <v>0</v>
      </c>
      <c r="BF731" s="250">
        <f>IF(N731="snížená",J731,0)</f>
        <v>0</v>
      </c>
      <c r="BG731" s="250">
        <f>IF(N731="zákl. přenesená",J731,0)</f>
        <v>0</v>
      </c>
      <c r="BH731" s="250">
        <f>IF(N731="sníž. přenesená",J731,0)</f>
        <v>0</v>
      </c>
      <c r="BI731" s="250">
        <f>IF(N731="nulová",J731,0)</f>
        <v>0</v>
      </c>
      <c r="BJ731" s="18" t="s">
        <v>81</v>
      </c>
      <c r="BK731" s="250">
        <f>ROUND(I731*H731,2)</f>
        <v>0</v>
      </c>
      <c r="BL731" s="18" t="s">
        <v>134</v>
      </c>
      <c r="BM731" s="249" t="s">
        <v>1143</v>
      </c>
    </row>
    <row r="732" s="13" customFormat="1">
      <c r="A732" s="13"/>
      <c r="B732" s="251"/>
      <c r="C732" s="252"/>
      <c r="D732" s="253" t="s">
        <v>136</v>
      </c>
      <c r="E732" s="254" t="s">
        <v>1</v>
      </c>
      <c r="F732" s="255" t="s">
        <v>1139</v>
      </c>
      <c r="G732" s="252"/>
      <c r="H732" s="254" t="s">
        <v>1</v>
      </c>
      <c r="I732" s="256"/>
      <c r="J732" s="252"/>
      <c r="K732" s="252"/>
      <c r="L732" s="257"/>
      <c r="M732" s="258"/>
      <c r="N732" s="259"/>
      <c r="O732" s="259"/>
      <c r="P732" s="259"/>
      <c r="Q732" s="259"/>
      <c r="R732" s="259"/>
      <c r="S732" s="259"/>
      <c r="T732" s="260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61" t="s">
        <v>136</v>
      </c>
      <c r="AU732" s="261" t="s">
        <v>83</v>
      </c>
      <c r="AV732" s="13" t="s">
        <v>81</v>
      </c>
      <c r="AW732" s="13" t="s">
        <v>30</v>
      </c>
      <c r="AX732" s="13" t="s">
        <v>73</v>
      </c>
      <c r="AY732" s="261" t="s">
        <v>128</v>
      </c>
    </row>
    <row r="733" s="14" customFormat="1">
      <c r="A733" s="14"/>
      <c r="B733" s="262"/>
      <c r="C733" s="263"/>
      <c r="D733" s="253" t="s">
        <v>136</v>
      </c>
      <c r="E733" s="264" t="s">
        <v>1</v>
      </c>
      <c r="F733" s="265" t="s">
        <v>1140</v>
      </c>
      <c r="G733" s="263"/>
      <c r="H733" s="266">
        <v>82.5</v>
      </c>
      <c r="I733" s="267"/>
      <c r="J733" s="263"/>
      <c r="K733" s="263"/>
      <c r="L733" s="268"/>
      <c r="M733" s="269"/>
      <c r="N733" s="270"/>
      <c r="O733" s="270"/>
      <c r="P733" s="270"/>
      <c r="Q733" s="270"/>
      <c r="R733" s="270"/>
      <c r="S733" s="270"/>
      <c r="T733" s="271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72" t="s">
        <v>136</v>
      </c>
      <c r="AU733" s="272" t="s">
        <v>83</v>
      </c>
      <c r="AV733" s="14" t="s">
        <v>83</v>
      </c>
      <c r="AW733" s="14" t="s">
        <v>30</v>
      </c>
      <c r="AX733" s="14" t="s">
        <v>81</v>
      </c>
      <c r="AY733" s="272" t="s">
        <v>128</v>
      </c>
    </row>
    <row r="734" s="2" customFormat="1" ht="21.75" customHeight="1">
      <c r="A734" s="39"/>
      <c r="B734" s="40"/>
      <c r="C734" s="237" t="s">
        <v>523</v>
      </c>
      <c r="D734" s="237" t="s">
        <v>130</v>
      </c>
      <c r="E734" s="238" t="s">
        <v>528</v>
      </c>
      <c r="F734" s="239" t="s">
        <v>529</v>
      </c>
      <c r="G734" s="240" t="s">
        <v>408</v>
      </c>
      <c r="H734" s="241">
        <v>2</v>
      </c>
      <c r="I734" s="242"/>
      <c r="J734" s="243">
        <f>ROUND(I734*H734,2)</f>
        <v>0</v>
      </c>
      <c r="K734" s="244"/>
      <c r="L734" s="45"/>
      <c r="M734" s="245" t="s">
        <v>1</v>
      </c>
      <c r="N734" s="246" t="s">
        <v>38</v>
      </c>
      <c r="O734" s="92"/>
      <c r="P734" s="247">
        <f>O734*H734</f>
        <v>0</v>
      </c>
      <c r="Q734" s="247">
        <v>0.46009</v>
      </c>
      <c r="R734" s="247">
        <f>Q734*H734</f>
        <v>0.92018</v>
      </c>
      <c r="S734" s="247">
        <v>0</v>
      </c>
      <c r="T734" s="248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49" t="s">
        <v>134</v>
      </c>
      <c r="AT734" s="249" t="s">
        <v>130</v>
      </c>
      <c r="AU734" s="249" t="s">
        <v>83</v>
      </c>
      <c r="AY734" s="18" t="s">
        <v>128</v>
      </c>
      <c r="BE734" s="250">
        <f>IF(N734="základní",J734,0)</f>
        <v>0</v>
      </c>
      <c r="BF734" s="250">
        <f>IF(N734="snížená",J734,0)</f>
        <v>0</v>
      </c>
      <c r="BG734" s="250">
        <f>IF(N734="zákl. přenesená",J734,0)</f>
        <v>0</v>
      </c>
      <c r="BH734" s="250">
        <f>IF(N734="sníž. přenesená",J734,0)</f>
        <v>0</v>
      </c>
      <c r="BI734" s="250">
        <f>IF(N734="nulová",J734,0)</f>
        <v>0</v>
      </c>
      <c r="BJ734" s="18" t="s">
        <v>81</v>
      </c>
      <c r="BK734" s="250">
        <f>ROUND(I734*H734,2)</f>
        <v>0</v>
      </c>
      <c r="BL734" s="18" t="s">
        <v>134</v>
      </c>
      <c r="BM734" s="249" t="s">
        <v>1144</v>
      </c>
    </row>
    <row r="735" s="13" customFormat="1">
      <c r="A735" s="13"/>
      <c r="B735" s="251"/>
      <c r="C735" s="252"/>
      <c r="D735" s="253" t="s">
        <v>136</v>
      </c>
      <c r="E735" s="254" t="s">
        <v>1</v>
      </c>
      <c r="F735" s="255" t="s">
        <v>531</v>
      </c>
      <c r="G735" s="252"/>
      <c r="H735" s="254" t="s">
        <v>1</v>
      </c>
      <c r="I735" s="256"/>
      <c r="J735" s="252"/>
      <c r="K735" s="252"/>
      <c r="L735" s="257"/>
      <c r="M735" s="258"/>
      <c r="N735" s="259"/>
      <c r="O735" s="259"/>
      <c r="P735" s="259"/>
      <c r="Q735" s="259"/>
      <c r="R735" s="259"/>
      <c r="S735" s="259"/>
      <c r="T735" s="260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61" t="s">
        <v>136</v>
      </c>
      <c r="AU735" s="261" t="s">
        <v>83</v>
      </c>
      <c r="AV735" s="13" t="s">
        <v>81</v>
      </c>
      <c r="AW735" s="13" t="s">
        <v>30</v>
      </c>
      <c r="AX735" s="13" t="s">
        <v>73</v>
      </c>
      <c r="AY735" s="261" t="s">
        <v>128</v>
      </c>
    </row>
    <row r="736" s="14" customFormat="1">
      <c r="A736" s="14"/>
      <c r="B736" s="262"/>
      <c r="C736" s="263"/>
      <c r="D736" s="253" t="s">
        <v>136</v>
      </c>
      <c r="E736" s="264" t="s">
        <v>1</v>
      </c>
      <c r="F736" s="265" t="s">
        <v>83</v>
      </c>
      <c r="G736" s="263"/>
      <c r="H736" s="266">
        <v>2</v>
      </c>
      <c r="I736" s="267"/>
      <c r="J736" s="263"/>
      <c r="K736" s="263"/>
      <c r="L736" s="268"/>
      <c r="M736" s="269"/>
      <c r="N736" s="270"/>
      <c r="O736" s="270"/>
      <c r="P736" s="270"/>
      <c r="Q736" s="270"/>
      <c r="R736" s="270"/>
      <c r="S736" s="270"/>
      <c r="T736" s="271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72" t="s">
        <v>136</v>
      </c>
      <c r="AU736" s="272" t="s">
        <v>83</v>
      </c>
      <c r="AV736" s="14" t="s">
        <v>83</v>
      </c>
      <c r="AW736" s="14" t="s">
        <v>30</v>
      </c>
      <c r="AX736" s="14" t="s">
        <v>81</v>
      </c>
      <c r="AY736" s="272" t="s">
        <v>128</v>
      </c>
    </row>
    <row r="737" s="2" customFormat="1" ht="16.5" customHeight="1">
      <c r="A737" s="39"/>
      <c r="B737" s="40"/>
      <c r="C737" s="237" t="s">
        <v>527</v>
      </c>
      <c r="D737" s="237" t="s">
        <v>130</v>
      </c>
      <c r="E737" s="238" t="s">
        <v>533</v>
      </c>
      <c r="F737" s="239" t="s">
        <v>534</v>
      </c>
      <c r="G737" s="240" t="s">
        <v>535</v>
      </c>
      <c r="H737" s="241">
        <v>1</v>
      </c>
      <c r="I737" s="242"/>
      <c r="J737" s="243">
        <f>ROUND(I737*H737,2)</f>
        <v>0</v>
      </c>
      <c r="K737" s="244"/>
      <c r="L737" s="45"/>
      <c r="M737" s="245" t="s">
        <v>1</v>
      </c>
      <c r="N737" s="246" t="s">
        <v>38</v>
      </c>
      <c r="O737" s="92"/>
      <c r="P737" s="247">
        <f>O737*H737</f>
        <v>0</v>
      </c>
      <c r="Q737" s="247">
        <v>0</v>
      </c>
      <c r="R737" s="247">
        <f>Q737*H737</f>
        <v>0</v>
      </c>
      <c r="S737" s="247">
        <v>0</v>
      </c>
      <c r="T737" s="248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49" t="s">
        <v>134</v>
      </c>
      <c r="AT737" s="249" t="s">
        <v>130</v>
      </c>
      <c r="AU737" s="249" t="s">
        <v>83</v>
      </c>
      <c r="AY737" s="18" t="s">
        <v>128</v>
      </c>
      <c r="BE737" s="250">
        <f>IF(N737="základní",J737,0)</f>
        <v>0</v>
      </c>
      <c r="BF737" s="250">
        <f>IF(N737="snížená",J737,0)</f>
        <v>0</v>
      </c>
      <c r="BG737" s="250">
        <f>IF(N737="zákl. přenesená",J737,0)</f>
        <v>0</v>
      </c>
      <c r="BH737" s="250">
        <f>IF(N737="sníž. přenesená",J737,0)</f>
        <v>0</v>
      </c>
      <c r="BI737" s="250">
        <f>IF(N737="nulová",J737,0)</f>
        <v>0</v>
      </c>
      <c r="BJ737" s="18" t="s">
        <v>81</v>
      </c>
      <c r="BK737" s="250">
        <f>ROUND(I737*H737,2)</f>
        <v>0</v>
      </c>
      <c r="BL737" s="18" t="s">
        <v>134</v>
      </c>
      <c r="BM737" s="249" t="s">
        <v>1145</v>
      </c>
    </row>
    <row r="738" s="13" customFormat="1">
      <c r="A738" s="13"/>
      <c r="B738" s="251"/>
      <c r="C738" s="252"/>
      <c r="D738" s="253" t="s">
        <v>136</v>
      </c>
      <c r="E738" s="254" t="s">
        <v>1</v>
      </c>
      <c r="F738" s="255" t="s">
        <v>259</v>
      </c>
      <c r="G738" s="252"/>
      <c r="H738" s="254" t="s">
        <v>1</v>
      </c>
      <c r="I738" s="256"/>
      <c r="J738" s="252"/>
      <c r="K738" s="252"/>
      <c r="L738" s="257"/>
      <c r="M738" s="258"/>
      <c r="N738" s="259"/>
      <c r="O738" s="259"/>
      <c r="P738" s="259"/>
      <c r="Q738" s="259"/>
      <c r="R738" s="259"/>
      <c r="S738" s="259"/>
      <c r="T738" s="260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61" t="s">
        <v>136</v>
      </c>
      <c r="AU738" s="261" t="s">
        <v>83</v>
      </c>
      <c r="AV738" s="13" t="s">
        <v>81</v>
      </c>
      <c r="AW738" s="13" t="s">
        <v>30</v>
      </c>
      <c r="AX738" s="13" t="s">
        <v>73</v>
      </c>
      <c r="AY738" s="261" t="s">
        <v>128</v>
      </c>
    </row>
    <row r="739" s="13" customFormat="1">
      <c r="A739" s="13"/>
      <c r="B739" s="251"/>
      <c r="C739" s="252"/>
      <c r="D739" s="253" t="s">
        <v>136</v>
      </c>
      <c r="E739" s="254" t="s">
        <v>1</v>
      </c>
      <c r="F739" s="255" t="s">
        <v>537</v>
      </c>
      <c r="G739" s="252"/>
      <c r="H739" s="254" t="s">
        <v>1</v>
      </c>
      <c r="I739" s="256"/>
      <c r="J739" s="252"/>
      <c r="K739" s="252"/>
      <c r="L739" s="257"/>
      <c r="M739" s="258"/>
      <c r="N739" s="259"/>
      <c r="O739" s="259"/>
      <c r="P739" s="259"/>
      <c r="Q739" s="259"/>
      <c r="R739" s="259"/>
      <c r="S739" s="259"/>
      <c r="T739" s="260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61" t="s">
        <v>136</v>
      </c>
      <c r="AU739" s="261" t="s">
        <v>83</v>
      </c>
      <c r="AV739" s="13" t="s">
        <v>81</v>
      </c>
      <c r="AW739" s="13" t="s">
        <v>30</v>
      </c>
      <c r="AX739" s="13" t="s">
        <v>73</v>
      </c>
      <c r="AY739" s="261" t="s">
        <v>128</v>
      </c>
    </row>
    <row r="740" s="14" customFormat="1">
      <c r="A740" s="14"/>
      <c r="B740" s="262"/>
      <c r="C740" s="263"/>
      <c r="D740" s="253" t="s">
        <v>136</v>
      </c>
      <c r="E740" s="264" t="s">
        <v>1</v>
      </c>
      <c r="F740" s="265" t="s">
        <v>81</v>
      </c>
      <c r="G740" s="263"/>
      <c r="H740" s="266">
        <v>1</v>
      </c>
      <c r="I740" s="267"/>
      <c r="J740" s="263"/>
      <c r="K740" s="263"/>
      <c r="L740" s="268"/>
      <c r="M740" s="269"/>
      <c r="N740" s="270"/>
      <c r="O740" s="270"/>
      <c r="P740" s="270"/>
      <c r="Q740" s="270"/>
      <c r="R740" s="270"/>
      <c r="S740" s="270"/>
      <c r="T740" s="271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72" t="s">
        <v>136</v>
      </c>
      <c r="AU740" s="272" t="s">
        <v>83</v>
      </c>
      <c r="AV740" s="14" t="s">
        <v>83</v>
      </c>
      <c r="AW740" s="14" t="s">
        <v>30</v>
      </c>
      <c r="AX740" s="14" t="s">
        <v>81</v>
      </c>
      <c r="AY740" s="272" t="s">
        <v>128</v>
      </c>
    </row>
    <row r="741" s="2" customFormat="1" ht="16.5" customHeight="1">
      <c r="A741" s="39"/>
      <c r="B741" s="40"/>
      <c r="C741" s="237" t="s">
        <v>532</v>
      </c>
      <c r="D741" s="237" t="s">
        <v>130</v>
      </c>
      <c r="E741" s="238" t="s">
        <v>1146</v>
      </c>
      <c r="F741" s="239" t="s">
        <v>1147</v>
      </c>
      <c r="G741" s="240" t="s">
        <v>535</v>
      </c>
      <c r="H741" s="241">
        <v>1</v>
      </c>
      <c r="I741" s="242"/>
      <c r="J741" s="243">
        <f>ROUND(I741*H741,2)</f>
        <v>0</v>
      </c>
      <c r="K741" s="244"/>
      <c r="L741" s="45"/>
      <c r="M741" s="245" t="s">
        <v>1</v>
      </c>
      <c r="N741" s="246" t="s">
        <v>38</v>
      </c>
      <c r="O741" s="92"/>
      <c r="P741" s="247">
        <f>O741*H741</f>
        <v>0</v>
      </c>
      <c r="Q741" s="247">
        <v>0</v>
      </c>
      <c r="R741" s="247">
        <f>Q741*H741</f>
        <v>0</v>
      </c>
      <c r="S741" s="247">
        <v>0</v>
      </c>
      <c r="T741" s="248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49" t="s">
        <v>134</v>
      </c>
      <c r="AT741" s="249" t="s">
        <v>130</v>
      </c>
      <c r="AU741" s="249" t="s">
        <v>83</v>
      </c>
      <c r="AY741" s="18" t="s">
        <v>128</v>
      </c>
      <c r="BE741" s="250">
        <f>IF(N741="základní",J741,0)</f>
        <v>0</v>
      </c>
      <c r="BF741" s="250">
        <f>IF(N741="snížená",J741,0)</f>
        <v>0</v>
      </c>
      <c r="BG741" s="250">
        <f>IF(N741="zákl. přenesená",J741,0)</f>
        <v>0</v>
      </c>
      <c r="BH741" s="250">
        <f>IF(N741="sníž. přenesená",J741,0)</f>
        <v>0</v>
      </c>
      <c r="BI741" s="250">
        <f>IF(N741="nulová",J741,0)</f>
        <v>0</v>
      </c>
      <c r="BJ741" s="18" t="s">
        <v>81</v>
      </c>
      <c r="BK741" s="250">
        <f>ROUND(I741*H741,2)</f>
        <v>0</v>
      </c>
      <c r="BL741" s="18" t="s">
        <v>134</v>
      </c>
      <c r="BM741" s="249" t="s">
        <v>1148</v>
      </c>
    </row>
    <row r="742" s="13" customFormat="1">
      <c r="A742" s="13"/>
      <c r="B742" s="251"/>
      <c r="C742" s="252"/>
      <c r="D742" s="253" t="s">
        <v>136</v>
      </c>
      <c r="E742" s="254" t="s">
        <v>1</v>
      </c>
      <c r="F742" s="255" t="s">
        <v>259</v>
      </c>
      <c r="G742" s="252"/>
      <c r="H742" s="254" t="s">
        <v>1</v>
      </c>
      <c r="I742" s="256"/>
      <c r="J742" s="252"/>
      <c r="K742" s="252"/>
      <c r="L742" s="257"/>
      <c r="M742" s="258"/>
      <c r="N742" s="259"/>
      <c r="O742" s="259"/>
      <c r="P742" s="259"/>
      <c r="Q742" s="259"/>
      <c r="R742" s="259"/>
      <c r="S742" s="259"/>
      <c r="T742" s="260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61" t="s">
        <v>136</v>
      </c>
      <c r="AU742" s="261" t="s">
        <v>83</v>
      </c>
      <c r="AV742" s="13" t="s">
        <v>81</v>
      </c>
      <c r="AW742" s="13" t="s">
        <v>30</v>
      </c>
      <c r="AX742" s="13" t="s">
        <v>73</v>
      </c>
      <c r="AY742" s="261" t="s">
        <v>128</v>
      </c>
    </row>
    <row r="743" s="13" customFormat="1">
      <c r="A743" s="13"/>
      <c r="B743" s="251"/>
      <c r="C743" s="252"/>
      <c r="D743" s="253" t="s">
        <v>136</v>
      </c>
      <c r="E743" s="254" t="s">
        <v>1</v>
      </c>
      <c r="F743" s="255" t="s">
        <v>537</v>
      </c>
      <c r="G743" s="252"/>
      <c r="H743" s="254" t="s">
        <v>1</v>
      </c>
      <c r="I743" s="256"/>
      <c r="J743" s="252"/>
      <c r="K743" s="252"/>
      <c r="L743" s="257"/>
      <c r="M743" s="258"/>
      <c r="N743" s="259"/>
      <c r="O743" s="259"/>
      <c r="P743" s="259"/>
      <c r="Q743" s="259"/>
      <c r="R743" s="259"/>
      <c r="S743" s="259"/>
      <c r="T743" s="260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61" t="s">
        <v>136</v>
      </c>
      <c r="AU743" s="261" t="s">
        <v>83</v>
      </c>
      <c r="AV743" s="13" t="s">
        <v>81</v>
      </c>
      <c r="AW743" s="13" t="s">
        <v>30</v>
      </c>
      <c r="AX743" s="13" t="s">
        <v>73</v>
      </c>
      <c r="AY743" s="261" t="s">
        <v>128</v>
      </c>
    </row>
    <row r="744" s="14" customFormat="1">
      <c r="A744" s="14"/>
      <c r="B744" s="262"/>
      <c r="C744" s="263"/>
      <c r="D744" s="253" t="s">
        <v>136</v>
      </c>
      <c r="E744" s="264" t="s">
        <v>1</v>
      </c>
      <c r="F744" s="265" t="s">
        <v>81</v>
      </c>
      <c r="G744" s="263"/>
      <c r="H744" s="266">
        <v>1</v>
      </c>
      <c r="I744" s="267"/>
      <c r="J744" s="263"/>
      <c r="K744" s="263"/>
      <c r="L744" s="268"/>
      <c r="M744" s="269"/>
      <c r="N744" s="270"/>
      <c r="O744" s="270"/>
      <c r="P744" s="270"/>
      <c r="Q744" s="270"/>
      <c r="R744" s="270"/>
      <c r="S744" s="270"/>
      <c r="T744" s="271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72" t="s">
        <v>136</v>
      </c>
      <c r="AU744" s="272" t="s">
        <v>83</v>
      </c>
      <c r="AV744" s="14" t="s">
        <v>83</v>
      </c>
      <c r="AW744" s="14" t="s">
        <v>30</v>
      </c>
      <c r="AX744" s="14" t="s">
        <v>81</v>
      </c>
      <c r="AY744" s="272" t="s">
        <v>128</v>
      </c>
    </row>
    <row r="745" s="2" customFormat="1" ht="21.75" customHeight="1">
      <c r="A745" s="39"/>
      <c r="B745" s="40"/>
      <c r="C745" s="237" t="s">
        <v>538</v>
      </c>
      <c r="D745" s="237" t="s">
        <v>130</v>
      </c>
      <c r="E745" s="238" t="s">
        <v>1149</v>
      </c>
      <c r="F745" s="239" t="s">
        <v>1150</v>
      </c>
      <c r="G745" s="240" t="s">
        <v>408</v>
      </c>
      <c r="H745" s="241">
        <v>4</v>
      </c>
      <c r="I745" s="242"/>
      <c r="J745" s="243">
        <f>ROUND(I745*H745,2)</f>
        <v>0</v>
      </c>
      <c r="K745" s="244"/>
      <c r="L745" s="45"/>
      <c r="M745" s="245" t="s">
        <v>1</v>
      </c>
      <c r="N745" s="246" t="s">
        <v>38</v>
      </c>
      <c r="O745" s="92"/>
      <c r="P745" s="247">
        <f>O745*H745</f>
        <v>0</v>
      </c>
      <c r="Q745" s="247">
        <v>0.0016199999999999999</v>
      </c>
      <c r="R745" s="247">
        <f>Q745*H745</f>
        <v>0.0064799999999999996</v>
      </c>
      <c r="S745" s="247">
        <v>0</v>
      </c>
      <c r="T745" s="248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49" t="s">
        <v>134</v>
      </c>
      <c r="AT745" s="249" t="s">
        <v>130</v>
      </c>
      <c r="AU745" s="249" t="s">
        <v>83</v>
      </c>
      <c r="AY745" s="18" t="s">
        <v>128</v>
      </c>
      <c r="BE745" s="250">
        <f>IF(N745="základní",J745,0)</f>
        <v>0</v>
      </c>
      <c r="BF745" s="250">
        <f>IF(N745="snížená",J745,0)</f>
        <v>0</v>
      </c>
      <c r="BG745" s="250">
        <f>IF(N745="zákl. přenesená",J745,0)</f>
        <v>0</v>
      </c>
      <c r="BH745" s="250">
        <f>IF(N745="sníž. přenesená",J745,0)</f>
        <v>0</v>
      </c>
      <c r="BI745" s="250">
        <f>IF(N745="nulová",J745,0)</f>
        <v>0</v>
      </c>
      <c r="BJ745" s="18" t="s">
        <v>81</v>
      </c>
      <c r="BK745" s="250">
        <f>ROUND(I745*H745,2)</f>
        <v>0</v>
      </c>
      <c r="BL745" s="18" t="s">
        <v>134</v>
      </c>
      <c r="BM745" s="249" t="s">
        <v>1151</v>
      </c>
    </row>
    <row r="746" s="13" customFormat="1">
      <c r="A746" s="13"/>
      <c r="B746" s="251"/>
      <c r="C746" s="252"/>
      <c r="D746" s="253" t="s">
        <v>136</v>
      </c>
      <c r="E746" s="254" t="s">
        <v>1</v>
      </c>
      <c r="F746" s="255" t="s">
        <v>414</v>
      </c>
      <c r="G746" s="252"/>
      <c r="H746" s="254" t="s">
        <v>1</v>
      </c>
      <c r="I746" s="256"/>
      <c r="J746" s="252"/>
      <c r="K746" s="252"/>
      <c r="L746" s="257"/>
      <c r="M746" s="258"/>
      <c r="N746" s="259"/>
      <c r="O746" s="259"/>
      <c r="P746" s="259"/>
      <c r="Q746" s="259"/>
      <c r="R746" s="259"/>
      <c r="S746" s="259"/>
      <c r="T746" s="260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61" t="s">
        <v>136</v>
      </c>
      <c r="AU746" s="261" t="s">
        <v>83</v>
      </c>
      <c r="AV746" s="13" t="s">
        <v>81</v>
      </c>
      <c r="AW746" s="13" t="s">
        <v>30</v>
      </c>
      <c r="AX746" s="13" t="s">
        <v>73</v>
      </c>
      <c r="AY746" s="261" t="s">
        <v>128</v>
      </c>
    </row>
    <row r="747" s="13" customFormat="1">
      <c r="A747" s="13"/>
      <c r="B747" s="251"/>
      <c r="C747" s="252"/>
      <c r="D747" s="253" t="s">
        <v>136</v>
      </c>
      <c r="E747" s="254" t="s">
        <v>1</v>
      </c>
      <c r="F747" s="255" t="s">
        <v>1043</v>
      </c>
      <c r="G747" s="252"/>
      <c r="H747" s="254" t="s">
        <v>1</v>
      </c>
      <c r="I747" s="256"/>
      <c r="J747" s="252"/>
      <c r="K747" s="252"/>
      <c r="L747" s="257"/>
      <c r="M747" s="258"/>
      <c r="N747" s="259"/>
      <c r="O747" s="259"/>
      <c r="P747" s="259"/>
      <c r="Q747" s="259"/>
      <c r="R747" s="259"/>
      <c r="S747" s="259"/>
      <c r="T747" s="260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61" t="s">
        <v>136</v>
      </c>
      <c r="AU747" s="261" t="s">
        <v>83</v>
      </c>
      <c r="AV747" s="13" t="s">
        <v>81</v>
      </c>
      <c r="AW747" s="13" t="s">
        <v>30</v>
      </c>
      <c r="AX747" s="13" t="s">
        <v>73</v>
      </c>
      <c r="AY747" s="261" t="s">
        <v>128</v>
      </c>
    </row>
    <row r="748" s="13" customFormat="1">
      <c r="A748" s="13"/>
      <c r="B748" s="251"/>
      <c r="C748" s="252"/>
      <c r="D748" s="253" t="s">
        <v>136</v>
      </c>
      <c r="E748" s="254" t="s">
        <v>1</v>
      </c>
      <c r="F748" s="255" t="s">
        <v>416</v>
      </c>
      <c r="G748" s="252"/>
      <c r="H748" s="254" t="s">
        <v>1</v>
      </c>
      <c r="I748" s="256"/>
      <c r="J748" s="252"/>
      <c r="K748" s="252"/>
      <c r="L748" s="257"/>
      <c r="M748" s="258"/>
      <c r="N748" s="259"/>
      <c r="O748" s="259"/>
      <c r="P748" s="259"/>
      <c r="Q748" s="259"/>
      <c r="R748" s="259"/>
      <c r="S748" s="259"/>
      <c r="T748" s="260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61" t="s">
        <v>136</v>
      </c>
      <c r="AU748" s="261" t="s">
        <v>83</v>
      </c>
      <c r="AV748" s="13" t="s">
        <v>81</v>
      </c>
      <c r="AW748" s="13" t="s">
        <v>30</v>
      </c>
      <c r="AX748" s="13" t="s">
        <v>73</v>
      </c>
      <c r="AY748" s="261" t="s">
        <v>128</v>
      </c>
    </row>
    <row r="749" s="14" customFormat="1">
      <c r="A749" s="14"/>
      <c r="B749" s="262"/>
      <c r="C749" s="263"/>
      <c r="D749" s="253" t="s">
        <v>136</v>
      </c>
      <c r="E749" s="264" t="s">
        <v>1</v>
      </c>
      <c r="F749" s="265" t="s">
        <v>134</v>
      </c>
      <c r="G749" s="263"/>
      <c r="H749" s="266">
        <v>4</v>
      </c>
      <c r="I749" s="267"/>
      <c r="J749" s="263"/>
      <c r="K749" s="263"/>
      <c r="L749" s="268"/>
      <c r="M749" s="269"/>
      <c r="N749" s="270"/>
      <c r="O749" s="270"/>
      <c r="P749" s="270"/>
      <c r="Q749" s="270"/>
      <c r="R749" s="270"/>
      <c r="S749" s="270"/>
      <c r="T749" s="271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72" t="s">
        <v>136</v>
      </c>
      <c r="AU749" s="272" t="s">
        <v>83</v>
      </c>
      <c r="AV749" s="14" t="s">
        <v>83</v>
      </c>
      <c r="AW749" s="14" t="s">
        <v>30</v>
      </c>
      <c r="AX749" s="14" t="s">
        <v>81</v>
      </c>
      <c r="AY749" s="272" t="s">
        <v>128</v>
      </c>
    </row>
    <row r="750" s="2" customFormat="1" ht="16.5" customHeight="1">
      <c r="A750" s="39"/>
      <c r="B750" s="40"/>
      <c r="C750" s="295" t="s">
        <v>542</v>
      </c>
      <c r="D750" s="295" t="s">
        <v>219</v>
      </c>
      <c r="E750" s="296" t="s">
        <v>1152</v>
      </c>
      <c r="F750" s="297" t="s">
        <v>1153</v>
      </c>
      <c r="G750" s="298" t="s">
        <v>408</v>
      </c>
      <c r="H750" s="299">
        <v>4</v>
      </c>
      <c r="I750" s="300"/>
      <c r="J750" s="301">
        <f>ROUND(I750*H750,2)</f>
        <v>0</v>
      </c>
      <c r="K750" s="302"/>
      <c r="L750" s="303"/>
      <c r="M750" s="304" t="s">
        <v>1</v>
      </c>
      <c r="N750" s="305" t="s">
        <v>38</v>
      </c>
      <c r="O750" s="92"/>
      <c r="P750" s="247">
        <f>O750*H750</f>
        <v>0</v>
      </c>
      <c r="Q750" s="247">
        <v>0.018499999999999999</v>
      </c>
      <c r="R750" s="247">
        <f>Q750*H750</f>
        <v>0.073999999999999996</v>
      </c>
      <c r="S750" s="247">
        <v>0</v>
      </c>
      <c r="T750" s="248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49" t="s">
        <v>184</v>
      </c>
      <c r="AT750" s="249" t="s">
        <v>219</v>
      </c>
      <c r="AU750" s="249" t="s">
        <v>83</v>
      </c>
      <c r="AY750" s="18" t="s">
        <v>128</v>
      </c>
      <c r="BE750" s="250">
        <f>IF(N750="základní",J750,0)</f>
        <v>0</v>
      </c>
      <c r="BF750" s="250">
        <f>IF(N750="snížená",J750,0)</f>
        <v>0</v>
      </c>
      <c r="BG750" s="250">
        <f>IF(N750="zákl. přenesená",J750,0)</f>
        <v>0</v>
      </c>
      <c r="BH750" s="250">
        <f>IF(N750="sníž. přenesená",J750,0)</f>
        <v>0</v>
      </c>
      <c r="BI750" s="250">
        <f>IF(N750="nulová",J750,0)</f>
        <v>0</v>
      </c>
      <c r="BJ750" s="18" t="s">
        <v>81</v>
      </c>
      <c r="BK750" s="250">
        <f>ROUND(I750*H750,2)</f>
        <v>0</v>
      </c>
      <c r="BL750" s="18" t="s">
        <v>134</v>
      </c>
      <c r="BM750" s="249" t="s">
        <v>1154</v>
      </c>
    </row>
    <row r="751" s="13" customFormat="1">
      <c r="A751" s="13"/>
      <c r="B751" s="251"/>
      <c r="C751" s="252"/>
      <c r="D751" s="253" t="s">
        <v>136</v>
      </c>
      <c r="E751" s="254" t="s">
        <v>1</v>
      </c>
      <c r="F751" s="255" t="s">
        <v>421</v>
      </c>
      <c r="G751" s="252"/>
      <c r="H751" s="254" t="s">
        <v>1</v>
      </c>
      <c r="I751" s="256"/>
      <c r="J751" s="252"/>
      <c r="K751" s="252"/>
      <c r="L751" s="257"/>
      <c r="M751" s="258"/>
      <c r="N751" s="259"/>
      <c r="O751" s="259"/>
      <c r="P751" s="259"/>
      <c r="Q751" s="259"/>
      <c r="R751" s="259"/>
      <c r="S751" s="259"/>
      <c r="T751" s="260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61" t="s">
        <v>136</v>
      </c>
      <c r="AU751" s="261" t="s">
        <v>83</v>
      </c>
      <c r="AV751" s="13" t="s">
        <v>81</v>
      </c>
      <c r="AW751" s="13" t="s">
        <v>30</v>
      </c>
      <c r="AX751" s="13" t="s">
        <v>73</v>
      </c>
      <c r="AY751" s="261" t="s">
        <v>128</v>
      </c>
    </row>
    <row r="752" s="13" customFormat="1">
      <c r="A752" s="13"/>
      <c r="B752" s="251"/>
      <c r="C752" s="252"/>
      <c r="D752" s="253" t="s">
        <v>136</v>
      </c>
      <c r="E752" s="254" t="s">
        <v>1</v>
      </c>
      <c r="F752" s="255" t="s">
        <v>422</v>
      </c>
      <c r="G752" s="252"/>
      <c r="H752" s="254" t="s">
        <v>1</v>
      </c>
      <c r="I752" s="256"/>
      <c r="J752" s="252"/>
      <c r="K752" s="252"/>
      <c r="L752" s="257"/>
      <c r="M752" s="258"/>
      <c r="N752" s="259"/>
      <c r="O752" s="259"/>
      <c r="P752" s="259"/>
      <c r="Q752" s="259"/>
      <c r="R752" s="259"/>
      <c r="S752" s="259"/>
      <c r="T752" s="260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61" t="s">
        <v>136</v>
      </c>
      <c r="AU752" s="261" t="s">
        <v>83</v>
      </c>
      <c r="AV752" s="13" t="s">
        <v>81</v>
      </c>
      <c r="AW752" s="13" t="s">
        <v>30</v>
      </c>
      <c r="AX752" s="13" t="s">
        <v>73</v>
      </c>
      <c r="AY752" s="261" t="s">
        <v>128</v>
      </c>
    </row>
    <row r="753" s="13" customFormat="1">
      <c r="A753" s="13"/>
      <c r="B753" s="251"/>
      <c r="C753" s="252"/>
      <c r="D753" s="253" t="s">
        <v>136</v>
      </c>
      <c r="E753" s="254" t="s">
        <v>1</v>
      </c>
      <c r="F753" s="255" t="s">
        <v>423</v>
      </c>
      <c r="G753" s="252"/>
      <c r="H753" s="254" t="s">
        <v>1</v>
      </c>
      <c r="I753" s="256"/>
      <c r="J753" s="252"/>
      <c r="K753" s="252"/>
      <c r="L753" s="257"/>
      <c r="M753" s="258"/>
      <c r="N753" s="259"/>
      <c r="O753" s="259"/>
      <c r="P753" s="259"/>
      <c r="Q753" s="259"/>
      <c r="R753" s="259"/>
      <c r="S753" s="259"/>
      <c r="T753" s="260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61" t="s">
        <v>136</v>
      </c>
      <c r="AU753" s="261" t="s">
        <v>83</v>
      </c>
      <c r="AV753" s="13" t="s">
        <v>81</v>
      </c>
      <c r="AW753" s="13" t="s">
        <v>30</v>
      </c>
      <c r="AX753" s="13" t="s">
        <v>73</v>
      </c>
      <c r="AY753" s="261" t="s">
        <v>128</v>
      </c>
    </row>
    <row r="754" s="13" customFormat="1">
      <c r="A754" s="13"/>
      <c r="B754" s="251"/>
      <c r="C754" s="252"/>
      <c r="D754" s="253" t="s">
        <v>136</v>
      </c>
      <c r="E754" s="254" t="s">
        <v>1</v>
      </c>
      <c r="F754" s="255" t="s">
        <v>414</v>
      </c>
      <c r="G754" s="252"/>
      <c r="H754" s="254" t="s">
        <v>1</v>
      </c>
      <c r="I754" s="256"/>
      <c r="J754" s="252"/>
      <c r="K754" s="252"/>
      <c r="L754" s="257"/>
      <c r="M754" s="258"/>
      <c r="N754" s="259"/>
      <c r="O754" s="259"/>
      <c r="P754" s="259"/>
      <c r="Q754" s="259"/>
      <c r="R754" s="259"/>
      <c r="S754" s="259"/>
      <c r="T754" s="260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61" t="s">
        <v>136</v>
      </c>
      <c r="AU754" s="261" t="s">
        <v>83</v>
      </c>
      <c r="AV754" s="13" t="s">
        <v>81</v>
      </c>
      <c r="AW754" s="13" t="s">
        <v>30</v>
      </c>
      <c r="AX754" s="13" t="s">
        <v>73</v>
      </c>
      <c r="AY754" s="261" t="s">
        <v>128</v>
      </c>
    </row>
    <row r="755" s="13" customFormat="1">
      <c r="A755" s="13"/>
      <c r="B755" s="251"/>
      <c r="C755" s="252"/>
      <c r="D755" s="253" t="s">
        <v>136</v>
      </c>
      <c r="E755" s="254" t="s">
        <v>1</v>
      </c>
      <c r="F755" s="255" t="s">
        <v>1043</v>
      </c>
      <c r="G755" s="252"/>
      <c r="H755" s="254" t="s">
        <v>1</v>
      </c>
      <c r="I755" s="256"/>
      <c r="J755" s="252"/>
      <c r="K755" s="252"/>
      <c r="L755" s="257"/>
      <c r="M755" s="258"/>
      <c r="N755" s="259"/>
      <c r="O755" s="259"/>
      <c r="P755" s="259"/>
      <c r="Q755" s="259"/>
      <c r="R755" s="259"/>
      <c r="S755" s="259"/>
      <c r="T755" s="260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61" t="s">
        <v>136</v>
      </c>
      <c r="AU755" s="261" t="s">
        <v>83</v>
      </c>
      <c r="AV755" s="13" t="s">
        <v>81</v>
      </c>
      <c r="AW755" s="13" t="s">
        <v>30</v>
      </c>
      <c r="AX755" s="13" t="s">
        <v>73</v>
      </c>
      <c r="AY755" s="261" t="s">
        <v>128</v>
      </c>
    </row>
    <row r="756" s="13" customFormat="1">
      <c r="A756" s="13"/>
      <c r="B756" s="251"/>
      <c r="C756" s="252"/>
      <c r="D756" s="253" t="s">
        <v>136</v>
      </c>
      <c r="E756" s="254" t="s">
        <v>1</v>
      </c>
      <c r="F756" s="255" t="s">
        <v>416</v>
      </c>
      <c r="G756" s="252"/>
      <c r="H756" s="254" t="s">
        <v>1</v>
      </c>
      <c r="I756" s="256"/>
      <c r="J756" s="252"/>
      <c r="K756" s="252"/>
      <c r="L756" s="257"/>
      <c r="M756" s="258"/>
      <c r="N756" s="259"/>
      <c r="O756" s="259"/>
      <c r="P756" s="259"/>
      <c r="Q756" s="259"/>
      <c r="R756" s="259"/>
      <c r="S756" s="259"/>
      <c r="T756" s="260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61" t="s">
        <v>136</v>
      </c>
      <c r="AU756" s="261" t="s">
        <v>83</v>
      </c>
      <c r="AV756" s="13" t="s">
        <v>81</v>
      </c>
      <c r="AW756" s="13" t="s">
        <v>30</v>
      </c>
      <c r="AX756" s="13" t="s">
        <v>73</v>
      </c>
      <c r="AY756" s="261" t="s">
        <v>128</v>
      </c>
    </row>
    <row r="757" s="14" customFormat="1">
      <c r="A757" s="14"/>
      <c r="B757" s="262"/>
      <c r="C757" s="263"/>
      <c r="D757" s="253" t="s">
        <v>136</v>
      </c>
      <c r="E757" s="264" t="s">
        <v>1</v>
      </c>
      <c r="F757" s="265" t="s">
        <v>134</v>
      </c>
      <c r="G757" s="263"/>
      <c r="H757" s="266">
        <v>4</v>
      </c>
      <c r="I757" s="267"/>
      <c r="J757" s="263"/>
      <c r="K757" s="263"/>
      <c r="L757" s="268"/>
      <c r="M757" s="269"/>
      <c r="N757" s="270"/>
      <c r="O757" s="270"/>
      <c r="P757" s="270"/>
      <c r="Q757" s="270"/>
      <c r="R757" s="270"/>
      <c r="S757" s="270"/>
      <c r="T757" s="271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72" t="s">
        <v>136</v>
      </c>
      <c r="AU757" s="272" t="s">
        <v>83</v>
      </c>
      <c r="AV757" s="14" t="s">
        <v>83</v>
      </c>
      <c r="AW757" s="14" t="s">
        <v>30</v>
      </c>
      <c r="AX757" s="14" t="s">
        <v>81</v>
      </c>
      <c r="AY757" s="272" t="s">
        <v>128</v>
      </c>
    </row>
    <row r="758" s="2" customFormat="1" ht="16.5" customHeight="1">
      <c r="A758" s="39"/>
      <c r="B758" s="40"/>
      <c r="C758" s="295" t="s">
        <v>547</v>
      </c>
      <c r="D758" s="295" t="s">
        <v>219</v>
      </c>
      <c r="E758" s="296" t="s">
        <v>1155</v>
      </c>
      <c r="F758" s="297" t="s">
        <v>1156</v>
      </c>
      <c r="G758" s="298" t="s">
        <v>408</v>
      </c>
      <c r="H758" s="299">
        <v>4</v>
      </c>
      <c r="I758" s="300"/>
      <c r="J758" s="301">
        <f>ROUND(I758*H758,2)</f>
        <v>0</v>
      </c>
      <c r="K758" s="302"/>
      <c r="L758" s="303"/>
      <c r="M758" s="304" t="s">
        <v>1</v>
      </c>
      <c r="N758" s="305" t="s">
        <v>38</v>
      </c>
      <c r="O758" s="92"/>
      <c r="P758" s="247">
        <f>O758*H758</f>
        <v>0</v>
      </c>
      <c r="Q758" s="247">
        <v>0.00089999999999999998</v>
      </c>
      <c r="R758" s="247">
        <f>Q758*H758</f>
        <v>0.0035999999999999999</v>
      </c>
      <c r="S758" s="247">
        <v>0</v>
      </c>
      <c r="T758" s="248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49" t="s">
        <v>184</v>
      </c>
      <c r="AT758" s="249" t="s">
        <v>219</v>
      </c>
      <c r="AU758" s="249" t="s">
        <v>83</v>
      </c>
      <c r="AY758" s="18" t="s">
        <v>128</v>
      </c>
      <c r="BE758" s="250">
        <f>IF(N758="základní",J758,0)</f>
        <v>0</v>
      </c>
      <c r="BF758" s="250">
        <f>IF(N758="snížená",J758,0)</f>
        <v>0</v>
      </c>
      <c r="BG758" s="250">
        <f>IF(N758="zákl. přenesená",J758,0)</f>
        <v>0</v>
      </c>
      <c r="BH758" s="250">
        <f>IF(N758="sníž. přenesená",J758,0)</f>
        <v>0</v>
      </c>
      <c r="BI758" s="250">
        <f>IF(N758="nulová",J758,0)</f>
        <v>0</v>
      </c>
      <c r="BJ758" s="18" t="s">
        <v>81</v>
      </c>
      <c r="BK758" s="250">
        <f>ROUND(I758*H758,2)</f>
        <v>0</v>
      </c>
      <c r="BL758" s="18" t="s">
        <v>134</v>
      </c>
      <c r="BM758" s="249" t="s">
        <v>1157</v>
      </c>
    </row>
    <row r="759" s="13" customFormat="1">
      <c r="A759" s="13"/>
      <c r="B759" s="251"/>
      <c r="C759" s="252"/>
      <c r="D759" s="253" t="s">
        <v>136</v>
      </c>
      <c r="E759" s="254" t="s">
        <v>1</v>
      </c>
      <c r="F759" s="255" t="s">
        <v>421</v>
      </c>
      <c r="G759" s="252"/>
      <c r="H759" s="254" t="s">
        <v>1</v>
      </c>
      <c r="I759" s="256"/>
      <c r="J759" s="252"/>
      <c r="K759" s="252"/>
      <c r="L759" s="257"/>
      <c r="M759" s="258"/>
      <c r="N759" s="259"/>
      <c r="O759" s="259"/>
      <c r="P759" s="259"/>
      <c r="Q759" s="259"/>
      <c r="R759" s="259"/>
      <c r="S759" s="259"/>
      <c r="T759" s="260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61" t="s">
        <v>136</v>
      </c>
      <c r="AU759" s="261" t="s">
        <v>83</v>
      </c>
      <c r="AV759" s="13" t="s">
        <v>81</v>
      </c>
      <c r="AW759" s="13" t="s">
        <v>30</v>
      </c>
      <c r="AX759" s="13" t="s">
        <v>73</v>
      </c>
      <c r="AY759" s="261" t="s">
        <v>128</v>
      </c>
    </row>
    <row r="760" s="13" customFormat="1">
      <c r="A760" s="13"/>
      <c r="B760" s="251"/>
      <c r="C760" s="252"/>
      <c r="D760" s="253" t="s">
        <v>136</v>
      </c>
      <c r="E760" s="254" t="s">
        <v>1</v>
      </c>
      <c r="F760" s="255" t="s">
        <v>422</v>
      </c>
      <c r="G760" s="252"/>
      <c r="H760" s="254" t="s">
        <v>1</v>
      </c>
      <c r="I760" s="256"/>
      <c r="J760" s="252"/>
      <c r="K760" s="252"/>
      <c r="L760" s="257"/>
      <c r="M760" s="258"/>
      <c r="N760" s="259"/>
      <c r="O760" s="259"/>
      <c r="P760" s="259"/>
      <c r="Q760" s="259"/>
      <c r="R760" s="259"/>
      <c r="S760" s="259"/>
      <c r="T760" s="260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61" t="s">
        <v>136</v>
      </c>
      <c r="AU760" s="261" t="s">
        <v>83</v>
      </c>
      <c r="AV760" s="13" t="s">
        <v>81</v>
      </c>
      <c r="AW760" s="13" t="s">
        <v>30</v>
      </c>
      <c r="AX760" s="13" t="s">
        <v>73</v>
      </c>
      <c r="AY760" s="261" t="s">
        <v>128</v>
      </c>
    </row>
    <row r="761" s="13" customFormat="1">
      <c r="A761" s="13"/>
      <c r="B761" s="251"/>
      <c r="C761" s="252"/>
      <c r="D761" s="253" t="s">
        <v>136</v>
      </c>
      <c r="E761" s="254" t="s">
        <v>1</v>
      </c>
      <c r="F761" s="255" t="s">
        <v>423</v>
      </c>
      <c r="G761" s="252"/>
      <c r="H761" s="254" t="s">
        <v>1</v>
      </c>
      <c r="I761" s="256"/>
      <c r="J761" s="252"/>
      <c r="K761" s="252"/>
      <c r="L761" s="257"/>
      <c r="M761" s="258"/>
      <c r="N761" s="259"/>
      <c r="O761" s="259"/>
      <c r="P761" s="259"/>
      <c r="Q761" s="259"/>
      <c r="R761" s="259"/>
      <c r="S761" s="259"/>
      <c r="T761" s="260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61" t="s">
        <v>136</v>
      </c>
      <c r="AU761" s="261" t="s">
        <v>83</v>
      </c>
      <c r="AV761" s="13" t="s">
        <v>81</v>
      </c>
      <c r="AW761" s="13" t="s">
        <v>30</v>
      </c>
      <c r="AX761" s="13" t="s">
        <v>73</v>
      </c>
      <c r="AY761" s="261" t="s">
        <v>128</v>
      </c>
    </row>
    <row r="762" s="13" customFormat="1">
      <c r="A762" s="13"/>
      <c r="B762" s="251"/>
      <c r="C762" s="252"/>
      <c r="D762" s="253" t="s">
        <v>136</v>
      </c>
      <c r="E762" s="254" t="s">
        <v>1</v>
      </c>
      <c r="F762" s="255" t="s">
        <v>414</v>
      </c>
      <c r="G762" s="252"/>
      <c r="H762" s="254" t="s">
        <v>1</v>
      </c>
      <c r="I762" s="256"/>
      <c r="J762" s="252"/>
      <c r="K762" s="252"/>
      <c r="L762" s="257"/>
      <c r="M762" s="258"/>
      <c r="N762" s="259"/>
      <c r="O762" s="259"/>
      <c r="P762" s="259"/>
      <c r="Q762" s="259"/>
      <c r="R762" s="259"/>
      <c r="S762" s="259"/>
      <c r="T762" s="260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61" t="s">
        <v>136</v>
      </c>
      <c r="AU762" s="261" t="s">
        <v>83</v>
      </c>
      <c r="AV762" s="13" t="s">
        <v>81</v>
      </c>
      <c r="AW762" s="13" t="s">
        <v>30</v>
      </c>
      <c r="AX762" s="13" t="s">
        <v>73</v>
      </c>
      <c r="AY762" s="261" t="s">
        <v>128</v>
      </c>
    </row>
    <row r="763" s="13" customFormat="1">
      <c r="A763" s="13"/>
      <c r="B763" s="251"/>
      <c r="C763" s="252"/>
      <c r="D763" s="253" t="s">
        <v>136</v>
      </c>
      <c r="E763" s="254" t="s">
        <v>1</v>
      </c>
      <c r="F763" s="255" t="s">
        <v>1043</v>
      </c>
      <c r="G763" s="252"/>
      <c r="H763" s="254" t="s">
        <v>1</v>
      </c>
      <c r="I763" s="256"/>
      <c r="J763" s="252"/>
      <c r="K763" s="252"/>
      <c r="L763" s="257"/>
      <c r="M763" s="258"/>
      <c r="N763" s="259"/>
      <c r="O763" s="259"/>
      <c r="P763" s="259"/>
      <c r="Q763" s="259"/>
      <c r="R763" s="259"/>
      <c r="S763" s="259"/>
      <c r="T763" s="260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61" t="s">
        <v>136</v>
      </c>
      <c r="AU763" s="261" t="s">
        <v>83</v>
      </c>
      <c r="AV763" s="13" t="s">
        <v>81</v>
      </c>
      <c r="AW763" s="13" t="s">
        <v>30</v>
      </c>
      <c r="AX763" s="13" t="s">
        <v>73</v>
      </c>
      <c r="AY763" s="261" t="s">
        <v>128</v>
      </c>
    </row>
    <row r="764" s="13" customFormat="1">
      <c r="A764" s="13"/>
      <c r="B764" s="251"/>
      <c r="C764" s="252"/>
      <c r="D764" s="253" t="s">
        <v>136</v>
      </c>
      <c r="E764" s="254" t="s">
        <v>1</v>
      </c>
      <c r="F764" s="255" t="s">
        <v>601</v>
      </c>
      <c r="G764" s="252"/>
      <c r="H764" s="254" t="s">
        <v>1</v>
      </c>
      <c r="I764" s="256"/>
      <c r="J764" s="252"/>
      <c r="K764" s="252"/>
      <c r="L764" s="257"/>
      <c r="M764" s="258"/>
      <c r="N764" s="259"/>
      <c r="O764" s="259"/>
      <c r="P764" s="259"/>
      <c r="Q764" s="259"/>
      <c r="R764" s="259"/>
      <c r="S764" s="259"/>
      <c r="T764" s="260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61" t="s">
        <v>136</v>
      </c>
      <c r="AU764" s="261" t="s">
        <v>83</v>
      </c>
      <c r="AV764" s="13" t="s">
        <v>81</v>
      </c>
      <c r="AW764" s="13" t="s">
        <v>30</v>
      </c>
      <c r="AX764" s="13" t="s">
        <v>73</v>
      </c>
      <c r="AY764" s="261" t="s">
        <v>128</v>
      </c>
    </row>
    <row r="765" s="14" customFormat="1">
      <c r="A765" s="14"/>
      <c r="B765" s="262"/>
      <c r="C765" s="263"/>
      <c r="D765" s="253" t="s">
        <v>136</v>
      </c>
      <c r="E765" s="264" t="s">
        <v>1</v>
      </c>
      <c r="F765" s="265" t="s">
        <v>134</v>
      </c>
      <c r="G765" s="263"/>
      <c r="H765" s="266">
        <v>4</v>
      </c>
      <c r="I765" s="267"/>
      <c r="J765" s="263"/>
      <c r="K765" s="263"/>
      <c r="L765" s="268"/>
      <c r="M765" s="269"/>
      <c r="N765" s="270"/>
      <c r="O765" s="270"/>
      <c r="P765" s="270"/>
      <c r="Q765" s="270"/>
      <c r="R765" s="270"/>
      <c r="S765" s="270"/>
      <c r="T765" s="271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72" t="s">
        <v>136</v>
      </c>
      <c r="AU765" s="272" t="s">
        <v>83</v>
      </c>
      <c r="AV765" s="14" t="s">
        <v>83</v>
      </c>
      <c r="AW765" s="14" t="s">
        <v>30</v>
      </c>
      <c r="AX765" s="14" t="s">
        <v>81</v>
      </c>
      <c r="AY765" s="272" t="s">
        <v>128</v>
      </c>
    </row>
    <row r="766" s="2" customFormat="1" ht="16.5" customHeight="1">
      <c r="A766" s="39"/>
      <c r="B766" s="40"/>
      <c r="C766" s="237" t="s">
        <v>551</v>
      </c>
      <c r="D766" s="237" t="s">
        <v>130</v>
      </c>
      <c r="E766" s="238" t="s">
        <v>608</v>
      </c>
      <c r="F766" s="239" t="s">
        <v>609</v>
      </c>
      <c r="G766" s="240" t="s">
        <v>133</v>
      </c>
      <c r="H766" s="241">
        <v>80</v>
      </c>
      <c r="I766" s="242"/>
      <c r="J766" s="243">
        <f>ROUND(I766*H766,2)</f>
        <v>0</v>
      </c>
      <c r="K766" s="244"/>
      <c r="L766" s="45"/>
      <c r="M766" s="245" t="s">
        <v>1</v>
      </c>
      <c r="N766" s="246" t="s">
        <v>38</v>
      </c>
      <c r="O766" s="92"/>
      <c r="P766" s="247">
        <f>O766*H766</f>
        <v>0</v>
      </c>
      <c r="Q766" s="247">
        <v>0</v>
      </c>
      <c r="R766" s="247">
        <f>Q766*H766</f>
        <v>0</v>
      </c>
      <c r="S766" s="247">
        <v>0</v>
      </c>
      <c r="T766" s="248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49" t="s">
        <v>134</v>
      </c>
      <c r="AT766" s="249" t="s">
        <v>130</v>
      </c>
      <c r="AU766" s="249" t="s">
        <v>83</v>
      </c>
      <c r="AY766" s="18" t="s">
        <v>128</v>
      </c>
      <c r="BE766" s="250">
        <f>IF(N766="základní",J766,0)</f>
        <v>0</v>
      </c>
      <c r="BF766" s="250">
        <f>IF(N766="snížená",J766,0)</f>
        <v>0</v>
      </c>
      <c r="BG766" s="250">
        <f>IF(N766="zákl. přenesená",J766,0)</f>
        <v>0</v>
      </c>
      <c r="BH766" s="250">
        <f>IF(N766="sníž. přenesená",J766,0)</f>
        <v>0</v>
      </c>
      <c r="BI766" s="250">
        <f>IF(N766="nulová",J766,0)</f>
        <v>0</v>
      </c>
      <c r="BJ766" s="18" t="s">
        <v>81</v>
      </c>
      <c r="BK766" s="250">
        <f>ROUND(I766*H766,2)</f>
        <v>0</v>
      </c>
      <c r="BL766" s="18" t="s">
        <v>134</v>
      </c>
      <c r="BM766" s="249" t="s">
        <v>1158</v>
      </c>
    </row>
    <row r="767" s="13" customFormat="1">
      <c r="A767" s="13"/>
      <c r="B767" s="251"/>
      <c r="C767" s="252"/>
      <c r="D767" s="253" t="s">
        <v>136</v>
      </c>
      <c r="E767" s="254" t="s">
        <v>1</v>
      </c>
      <c r="F767" s="255" t="s">
        <v>265</v>
      </c>
      <c r="G767" s="252"/>
      <c r="H767" s="254" t="s">
        <v>1</v>
      </c>
      <c r="I767" s="256"/>
      <c r="J767" s="252"/>
      <c r="K767" s="252"/>
      <c r="L767" s="257"/>
      <c r="M767" s="258"/>
      <c r="N767" s="259"/>
      <c r="O767" s="259"/>
      <c r="P767" s="259"/>
      <c r="Q767" s="259"/>
      <c r="R767" s="259"/>
      <c r="S767" s="259"/>
      <c r="T767" s="260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61" t="s">
        <v>136</v>
      </c>
      <c r="AU767" s="261" t="s">
        <v>83</v>
      </c>
      <c r="AV767" s="13" t="s">
        <v>81</v>
      </c>
      <c r="AW767" s="13" t="s">
        <v>30</v>
      </c>
      <c r="AX767" s="13" t="s">
        <v>73</v>
      </c>
      <c r="AY767" s="261" t="s">
        <v>128</v>
      </c>
    </row>
    <row r="768" s="13" customFormat="1">
      <c r="A768" s="13"/>
      <c r="B768" s="251"/>
      <c r="C768" s="252"/>
      <c r="D768" s="253" t="s">
        <v>136</v>
      </c>
      <c r="E768" s="254" t="s">
        <v>1</v>
      </c>
      <c r="F768" s="255" t="s">
        <v>421</v>
      </c>
      <c r="G768" s="252"/>
      <c r="H768" s="254" t="s">
        <v>1</v>
      </c>
      <c r="I768" s="256"/>
      <c r="J768" s="252"/>
      <c r="K768" s="252"/>
      <c r="L768" s="257"/>
      <c r="M768" s="258"/>
      <c r="N768" s="259"/>
      <c r="O768" s="259"/>
      <c r="P768" s="259"/>
      <c r="Q768" s="259"/>
      <c r="R768" s="259"/>
      <c r="S768" s="259"/>
      <c r="T768" s="260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61" t="s">
        <v>136</v>
      </c>
      <c r="AU768" s="261" t="s">
        <v>83</v>
      </c>
      <c r="AV768" s="13" t="s">
        <v>81</v>
      </c>
      <c r="AW768" s="13" t="s">
        <v>30</v>
      </c>
      <c r="AX768" s="13" t="s">
        <v>73</v>
      </c>
      <c r="AY768" s="261" t="s">
        <v>128</v>
      </c>
    </row>
    <row r="769" s="13" customFormat="1">
      <c r="A769" s="13"/>
      <c r="B769" s="251"/>
      <c r="C769" s="252"/>
      <c r="D769" s="253" t="s">
        <v>136</v>
      </c>
      <c r="E769" s="254" t="s">
        <v>1</v>
      </c>
      <c r="F769" s="255" t="s">
        <v>422</v>
      </c>
      <c r="G769" s="252"/>
      <c r="H769" s="254" t="s">
        <v>1</v>
      </c>
      <c r="I769" s="256"/>
      <c r="J769" s="252"/>
      <c r="K769" s="252"/>
      <c r="L769" s="257"/>
      <c r="M769" s="258"/>
      <c r="N769" s="259"/>
      <c r="O769" s="259"/>
      <c r="P769" s="259"/>
      <c r="Q769" s="259"/>
      <c r="R769" s="259"/>
      <c r="S769" s="259"/>
      <c r="T769" s="260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61" t="s">
        <v>136</v>
      </c>
      <c r="AU769" s="261" t="s">
        <v>83</v>
      </c>
      <c r="AV769" s="13" t="s">
        <v>81</v>
      </c>
      <c r="AW769" s="13" t="s">
        <v>30</v>
      </c>
      <c r="AX769" s="13" t="s">
        <v>73</v>
      </c>
      <c r="AY769" s="261" t="s">
        <v>128</v>
      </c>
    </row>
    <row r="770" s="13" customFormat="1">
      <c r="A770" s="13"/>
      <c r="B770" s="251"/>
      <c r="C770" s="252"/>
      <c r="D770" s="253" t="s">
        <v>136</v>
      </c>
      <c r="E770" s="254" t="s">
        <v>1</v>
      </c>
      <c r="F770" s="255" t="s">
        <v>423</v>
      </c>
      <c r="G770" s="252"/>
      <c r="H770" s="254" t="s">
        <v>1</v>
      </c>
      <c r="I770" s="256"/>
      <c r="J770" s="252"/>
      <c r="K770" s="252"/>
      <c r="L770" s="257"/>
      <c r="M770" s="258"/>
      <c r="N770" s="259"/>
      <c r="O770" s="259"/>
      <c r="P770" s="259"/>
      <c r="Q770" s="259"/>
      <c r="R770" s="259"/>
      <c r="S770" s="259"/>
      <c r="T770" s="260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61" t="s">
        <v>136</v>
      </c>
      <c r="AU770" s="261" t="s">
        <v>83</v>
      </c>
      <c r="AV770" s="13" t="s">
        <v>81</v>
      </c>
      <c r="AW770" s="13" t="s">
        <v>30</v>
      </c>
      <c r="AX770" s="13" t="s">
        <v>73</v>
      </c>
      <c r="AY770" s="261" t="s">
        <v>128</v>
      </c>
    </row>
    <row r="771" s="13" customFormat="1">
      <c r="A771" s="13"/>
      <c r="B771" s="251"/>
      <c r="C771" s="252"/>
      <c r="D771" s="253" t="s">
        <v>136</v>
      </c>
      <c r="E771" s="254" t="s">
        <v>1</v>
      </c>
      <c r="F771" s="255" t="s">
        <v>414</v>
      </c>
      <c r="G771" s="252"/>
      <c r="H771" s="254" t="s">
        <v>1</v>
      </c>
      <c r="I771" s="256"/>
      <c r="J771" s="252"/>
      <c r="K771" s="252"/>
      <c r="L771" s="257"/>
      <c r="M771" s="258"/>
      <c r="N771" s="259"/>
      <c r="O771" s="259"/>
      <c r="P771" s="259"/>
      <c r="Q771" s="259"/>
      <c r="R771" s="259"/>
      <c r="S771" s="259"/>
      <c r="T771" s="260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61" t="s">
        <v>136</v>
      </c>
      <c r="AU771" s="261" t="s">
        <v>83</v>
      </c>
      <c r="AV771" s="13" t="s">
        <v>81</v>
      </c>
      <c r="AW771" s="13" t="s">
        <v>30</v>
      </c>
      <c r="AX771" s="13" t="s">
        <v>73</v>
      </c>
      <c r="AY771" s="261" t="s">
        <v>128</v>
      </c>
    </row>
    <row r="772" s="13" customFormat="1">
      <c r="A772" s="13"/>
      <c r="B772" s="251"/>
      <c r="C772" s="252"/>
      <c r="D772" s="253" t="s">
        <v>136</v>
      </c>
      <c r="E772" s="254" t="s">
        <v>1</v>
      </c>
      <c r="F772" s="255" t="s">
        <v>1041</v>
      </c>
      <c r="G772" s="252"/>
      <c r="H772" s="254" t="s">
        <v>1</v>
      </c>
      <c r="I772" s="256"/>
      <c r="J772" s="252"/>
      <c r="K772" s="252"/>
      <c r="L772" s="257"/>
      <c r="M772" s="258"/>
      <c r="N772" s="259"/>
      <c r="O772" s="259"/>
      <c r="P772" s="259"/>
      <c r="Q772" s="259"/>
      <c r="R772" s="259"/>
      <c r="S772" s="259"/>
      <c r="T772" s="260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61" t="s">
        <v>136</v>
      </c>
      <c r="AU772" s="261" t="s">
        <v>83</v>
      </c>
      <c r="AV772" s="13" t="s">
        <v>81</v>
      </c>
      <c r="AW772" s="13" t="s">
        <v>30</v>
      </c>
      <c r="AX772" s="13" t="s">
        <v>73</v>
      </c>
      <c r="AY772" s="261" t="s">
        <v>128</v>
      </c>
    </row>
    <row r="773" s="13" customFormat="1">
      <c r="A773" s="13"/>
      <c r="B773" s="251"/>
      <c r="C773" s="252"/>
      <c r="D773" s="253" t="s">
        <v>136</v>
      </c>
      <c r="E773" s="254" t="s">
        <v>1</v>
      </c>
      <c r="F773" s="255" t="s">
        <v>447</v>
      </c>
      <c r="G773" s="252"/>
      <c r="H773" s="254" t="s">
        <v>1</v>
      </c>
      <c r="I773" s="256"/>
      <c r="J773" s="252"/>
      <c r="K773" s="252"/>
      <c r="L773" s="257"/>
      <c r="M773" s="258"/>
      <c r="N773" s="259"/>
      <c r="O773" s="259"/>
      <c r="P773" s="259"/>
      <c r="Q773" s="259"/>
      <c r="R773" s="259"/>
      <c r="S773" s="259"/>
      <c r="T773" s="260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61" t="s">
        <v>136</v>
      </c>
      <c r="AU773" s="261" t="s">
        <v>83</v>
      </c>
      <c r="AV773" s="13" t="s">
        <v>81</v>
      </c>
      <c r="AW773" s="13" t="s">
        <v>30</v>
      </c>
      <c r="AX773" s="13" t="s">
        <v>73</v>
      </c>
      <c r="AY773" s="261" t="s">
        <v>128</v>
      </c>
    </row>
    <row r="774" s="14" customFormat="1">
      <c r="A774" s="14"/>
      <c r="B774" s="262"/>
      <c r="C774" s="263"/>
      <c r="D774" s="253" t="s">
        <v>136</v>
      </c>
      <c r="E774" s="264" t="s">
        <v>1</v>
      </c>
      <c r="F774" s="265" t="s">
        <v>593</v>
      </c>
      <c r="G774" s="263"/>
      <c r="H774" s="266">
        <v>80</v>
      </c>
      <c r="I774" s="267"/>
      <c r="J774" s="263"/>
      <c r="K774" s="263"/>
      <c r="L774" s="268"/>
      <c r="M774" s="269"/>
      <c r="N774" s="270"/>
      <c r="O774" s="270"/>
      <c r="P774" s="270"/>
      <c r="Q774" s="270"/>
      <c r="R774" s="270"/>
      <c r="S774" s="270"/>
      <c r="T774" s="271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72" t="s">
        <v>136</v>
      </c>
      <c r="AU774" s="272" t="s">
        <v>83</v>
      </c>
      <c r="AV774" s="14" t="s">
        <v>83</v>
      </c>
      <c r="AW774" s="14" t="s">
        <v>30</v>
      </c>
      <c r="AX774" s="14" t="s">
        <v>81</v>
      </c>
      <c r="AY774" s="272" t="s">
        <v>128</v>
      </c>
    </row>
    <row r="775" s="2" customFormat="1" ht="16.5" customHeight="1">
      <c r="A775" s="39"/>
      <c r="B775" s="40"/>
      <c r="C775" s="237" t="s">
        <v>556</v>
      </c>
      <c r="D775" s="237" t="s">
        <v>130</v>
      </c>
      <c r="E775" s="238" t="s">
        <v>613</v>
      </c>
      <c r="F775" s="239" t="s">
        <v>614</v>
      </c>
      <c r="G775" s="240" t="s">
        <v>133</v>
      </c>
      <c r="H775" s="241">
        <v>80</v>
      </c>
      <c r="I775" s="242"/>
      <c r="J775" s="243">
        <f>ROUND(I775*H775,2)</f>
        <v>0</v>
      </c>
      <c r="K775" s="244"/>
      <c r="L775" s="45"/>
      <c r="M775" s="245" t="s">
        <v>1</v>
      </c>
      <c r="N775" s="246" t="s">
        <v>38</v>
      </c>
      <c r="O775" s="92"/>
      <c r="P775" s="247">
        <f>O775*H775</f>
        <v>0</v>
      </c>
      <c r="Q775" s="247">
        <v>0</v>
      </c>
      <c r="R775" s="247">
        <f>Q775*H775</f>
        <v>0</v>
      </c>
      <c r="S775" s="247">
        <v>0</v>
      </c>
      <c r="T775" s="248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49" t="s">
        <v>134</v>
      </c>
      <c r="AT775" s="249" t="s">
        <v>130</v>
      </c>
      <c r="AU775" s="249" t="s">
        <v>83</v>
      </c>
      <c r="AY775" s="18" t="s">
        <v>128</v>
      </c>
      <c r="BE775" s="250">
        <f>IF(N775="základní",J775,0)</f>
        <v>0</v>
      </c>
      <c r="BF775" s="250">
        <f>IF(N775="snížená",J775,0)</f>
        <v>0</v>
      </c>
      <c r="BG775" s="250">
        <f>IF(N775="zákl. přenesená",J775,0)</f>
        <v>0</v>
      </c>
      <c r="BH775" s="250">
        <f>IF(N775="sníž. přenesená",J775,0)</f>
        <v>0</v>
      </c>
      <c r="BI775" s="250">
        <f>IF(N775="nulová",J775,0)</f>
        <v>0</v>
      </c>
      <c r="BJ775" s="18" t="s">
        <v>81</v>
      </c>
      <c r="BK775" s="250">
        <f>ROUND(I775*H775,2)</f>
        <v>0</v>
      </c>
      <c r="BL775" s="18" t="s">
        <v>134</v>
      </c>
      <c r="BM775" s="249" t="s">
        <v>1159</v>
      </c>
    </row>
    <row r="776" s="13" customFormat="1">
      <c r="A776" s="13"/>
      <c r="B776" s="251"/>
      <c r="C776" s="252"/>
      <c r="D776" s="253" t="s">
        <v>136</v>
      </c>
      <c r="E776" s="254" t="s">
        <v>1</v>
      </c>
      <c r="F776" s="255" t="s">
        <v>265</v>
      </c>
      <c r="G776" s="252"/>
      <c r="H776" s="254" t="s">
        <v>1</v>
      </c>
      <c r="I776" s="256"/>
      <c r="J776" s="252"/>
      <c r="K776" s="252"/>
      <c r="L776" s="257"/>
      <c r="M776" s="258"/>
      <c r="N776" s="259"/>
      <c r="O776" s="259"/>
      <c r="P776" s="259"/>
      <c r="Q776" s="259"/>
      <c r="R776" s="259"/>
      <c r="S776" s="259"/>
      <c r="T776" s="260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61" t="s">
        <v>136</v>
      </c>
      <c r="AU776" s="261" t="s">
        <v>83</v>
      </c>
      <c r="AV776" s="13" t="s">
        <v>81</v>
      </c>
      <c r="AW776" s="13" t="s">
        <v>30</v>
      </c>
      <c r="AX776" s="13" t="s">
        <v>73</v>
      </c>
      <c r="AY776" s="261" t="s">
        <v>128</v>
      </c>
    </row>
    <row r="777" s="13" customFormat="1">
      <c r="A777" s="13"/>
      <c r="B777" s="251"/>
      <c r="C777" s="252"/>
      <c r="D777" s="253" t="s">
        <v>136</v>
      </c>
      <c r="E777" s="254" t="s">
        <v>1</v>
      </c>
      <c r="F777" s="255" t="s">
        <v>421</v>
      </c>
      <c r="G777" s="252"/>
      <c r="H777" s="254" t="s">
        <v>1</v>
      </c>
      <c r="I777" s="256"/>
      <c r="J777" s="252"/>
      <c r="K777" s="252"/>
      <c r="L777" s="257"/>
      <c r="M777" s="258"/>
      <c r="N777" s="259"/>
      <c r="O777" s="259"/>
      <c r="P777" s="259"/>
      <c r="Q777" s="259"/>
      <c r="R777" s="259"/>
      <c r="S777" s="259"/>
      <c r="T777" s="260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61" t="s">
        <v>136</v>
      </c>
      <c r="AU777" s="261" t="s">
        <v>83</v>
      </c>
      <c r="AV777" s="13" t="s">
        <v>81</v>
      </c>
      <c r="AW777" s="13" t="s">
        <v>30</v>
      </c>
      <c r="AX777" s="13" t="s">
        <v>73</v>
      </c>
      <c r="AY777" s="261" t="s">
        <v>128</v>
      </c>
    </row>
    <row r="778" s="13" customFormat="1">
      <c r="A778" s="13"/>
      <c r="B778" s="251"/>
      <c r="C778" s="252"/>
      <c r="D778" s="253" t="s">
        <v>136</v>
      </c>
      <c r="E778" s="254" t="s">
        <v>1</v>
      </c>
      <c r="F778" s="255" t="s">
        <v>422</v>
      </c>
      <c r="G778" s="252"/>
      <c r="H778" s="254" t="s">
        <v>1</v>
      </c>
      <c r="I778" s="256"/>
      <c r="J778" s="252"/>
      <c r="K778" s="252"/>
      <c r="L778" s="257"/>
      <c r="M778" s="258"/>
      <c r="N778" s="259"/>
      <c r="O778" s="259"/>
      <c r="P778" s="259"/>
      <c r="Q778" s="259"/>
      <c r="R778" s="259"/>
      <c r="S778" s="259"/>
      <c r="T778" s="260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61" t="s">
        <v>136</v>
      </c>
      <c r="AU778" s="261" t="s">
        <v>83</v>
      </c>
      <c r="AV778" s="13" t="s">
        <v>81</v>
      </c>
      <c r="AW778" s="13" t="s">
        <v>30</v>
      </c>
      <c r="AX778" s="13" t="s">
        <v>73</v>
      </c>
      <c r="AY778" s="261" t="s">
        <v>128</v>
      </c>
    </row>
    <row r="779" s="13" customFormat="1">
      <c r="A779" s="13"/>
      <c r="B779" s="251"/>
      <c r="C779" s="252"/>
      <c r="D779" s="253" t="s">
        <v>136</v>
      </c>
      <c r="E779" s="254" t="s">
        <v>1</v>
      </c>
      <c r="F779" s="255" t="s">
        <v>423</v>
      </c>
      <c r="G779" s="252"/>
      <c r="H779" s="254" t="s">
        <v>1</v>
      </c>
      <c r="I779" s="256"/>
      <c r="J779" s="252"/>
      <c r="K779" s="252"/>
      <c r="L779" s="257"/>
      <c r="M779" s="258"/>
      <c r="N779" s="259"/>
      <c r="O779" s="259"/>
      <c r="P779" s="259"/>
      <c r="Q779" s="259"/>
      <c r="R779" s="259"/>
      <c r="S779" s="259"/>
      <c r="T779" s="260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61" t="s">
        <v>136</v>
      </c>
      <c r="AU779" s="261" t="s">
        <v>83</v>
      </c>
      <c r="AV779" s="13" t="s">
        <v>81</v>
      </c>
      <c r="AW779" s="13" t="s">
        <v>30</v>
      </c>
      <c r="AX779" s="13" t="s">
        <v>73</v>
      </c>
      <c r="AY779" s="261" t="s">
        <v>128</v>
      </c>
    </row>
    <row r="780" s="13" customFormat="1">
      <c r="A780" s="13"/>
      <c r="B780" s="251"/>
      <c r="C780" s="252"/>
      <c r="D780" s="253" t="s">
        <v>136</v>
      </c>
      <c r="E780" s="254" t="s">
        <v>1</v>
      </c>
      <c r="F780" s="255" t="s">
        <v>414</v>
      </c>
      <c r="G780" s="252"/>
      <c r="H780" s="254" t="s">
        <v>1</v>
      </c>
      <c r="I780" s="256"/>
      <c r="J780" s="252"/>
      <c r="K780" s="252"/>
      <c r="L780" s="257"/>
      <c r="M780" s="258"/>
      <c r="N780" s="259"/>
      <c r="O780" s="259"/>
      <c r="P780" s="259"/>
      <c r="Q780" s="259"/>
      <c r="R780" s="259"/>
      <c r="S780" s="259"/>
      <c r="T780" s="260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61" t="s">
        <v>136</v>
      </c>
      <c r="AU780" s="261" t="s">
        <v>83</v>
      </c>
      <c r="AV780" s="13" t="s">
        <v>81</v>
      </c>
      <c r="AW780" s="13" t="s">
        <v>30</v>
      </c>
      <c r="AX780" s="13" t="s">
        <v>73</v>
      </c>
      <c r="AY780" s="261" t="s">
        <v>128</v>
      </c>
    </row>
    <row r="781" s="13" customFormat="1">
      <c r="A781" s="13"/>
      <c r="B781" s="251"/>
      <c r="C781" s="252"/>
      <c r="D781" s="253" t="s">
        <v>136</v>
      </c>
      <c r="E781" s="254" t="s">
        <v>1</v>
      </c>
      <c r="F781" s="255" t="s">
        <v>1041</v>
      </c>
      <c r="G781" s="252"/>
      <c r="H781" s="254" t="s">
        <v>1</v>
      </c>
      <c r="I781" s="256"/>
      <c r="J781" s="252"/>
      <c r="K781" s="252"/>
      <c r="L781" s="257"/>
      <c r="M781" s="258"/>
      <c r="N781" s="259"/>
      <c r="O781" s="259"/>
      <c r="P781" s="259"/>
      <c r="Q781" s="259"/>
      <c r="R781" s="259"/>
      <c r="S781" s="259"/>
      <c r="T781" s="260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61" t="s">
        <v>136</v>
      </c>
      <c r="AU781" s="261" t="s">
        <v>83</v>
      </c>
      <c r="AV781" s="13" t="s">
        <v>81</v>
      </c>
      <c r="AW781" s="13" t="s">
        <v>30</v>
      </c>
      <c r="AX781" s="13" t="s">
        <v>73</v>
      </c>
      <c r="AY781" s="261" t="s">
        <v>128</v>
      </c>
    </row>
    <row r="782" s="13" customFormat="1">
      <c r="A782" s="13"/>
      <c r="B782" s="251"/>
      <c r="C782" s="252"/>
      <c r="D782" s="253" t="s">
        <v>136</v>
      </c>
      <c r="E782" s="254" t="s">
        <v>1</v>
      </c>
      <c r="F782" s="255" t="s">
        <v>464</v>
      </c>
      <c r="G782" s="252"/>
      <c r="H782" s="254" t="s">
        <v>1</v>
      </c>
      <c r="I782" s="256"/>
      <c r="J782" s="252"/>
      <c r="K782" s="252"/>
      <c r="L782" s="257"/>
      <c r="M782" s="258"/>
      <c r="N782" s="259"/>
      <c r="O782" s="259"/>
      <c r="P782" s="259"/>
      <c r="Q782" s="259"/>
      <c r="R782" s="259"/>
      <c r="S782" s="259"/>
      <c r="T782" s="260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61" t="s">
        <v>136</v>
      </c>
      <c r="AU782" s="261" t="s">
        <v>83</v>
      </c>
      <c r="AV782" s="13" t="s">
        <v>81</v>
      </c>
      <c r="AW782" s="13" t="s">
        <v>30</v>
      </c>
      <c r="AX782" s="13" t="s">
        <v>73</v>
      </c>
      <c r="AY782" s="261" t="s">
        <v>128</v>
      </c>
    </row>
    <row r="783" s="14" customFormat="1">
      <c r="A783" s="14"/>
      <c r="B783" s="262"/>
      <c r="C783" s="263"/>
      <c r="D783" s="253" t="s">
        <v>136</v>
      </c>
      <c r="E783" s="264" t="s">
        <v>1</v>
      </c>
      <c r="F783" s="265" t="s">
        <v>593</v>
      </c>
      <c r="G783" s="263"/>
      <c r="H783" s="266">
        <v>80</v>
      </c>
      <c r="I783" s="267"/>
      <c r="J783" s="263"/>
      <c r="K783" s="263"/>
      <c r="L783" s="268"/>
      <c r="M783" s="269"/>
      <c r="N783" s="270"/>
      <c r="O783" s="270"/>
      <c r="P783" s="270"/>
      <c r="Q783" s="270"/>
      <c r="R783" s="270"/>
      <c r="S783" s="270"/>
      <c r="T783" s="271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72" t="s">
        <v>136</v>
      </c>
      <c r="AU783" s="272" t="s">
        <v>83</v>
      </c>
      <c r="AV783" s="14" t="s">
        <v>83</v>
      </c>
      <c r="AW783" s="14" t="s">
        <v>30</v>
      </c>
      <c r="AX783" s="14" t="s">
        <v>81</v>
      </c>
      <c r="AY783" s="272" t="s">
        <v>128</v>
      </c>
    </row>
    <row r="784" s="2" customFormat="1" ht="16.5" customHeight="1">
      <c r="A784" s="39"/>
      <c r="B784" s="40"/>
      <c r="C784" s="237" t="s">
        <v>561</v>
      </c>
      <c r="D784" s="237" t="s">
        <v>130</v>
      </c>
      <c r="E784" s="238" t="s">
        <v>1160</v>
      </c>
      <c r="F784" s="239" t="s">
        <v>1161</v>
      </c>
      <c r="G784" s="240" t="s">
        <v>408</v>
      </c>
      <c r="H784" s="241">
        <v>1</v>
      </c>
      <c r="I784" s="242"/>
      <c r="J784" s="243">
        <f>ROUND(I784*H784,2)</f>
        <v>0</v>
      </c>
      <c r="K784" s="244"/>
      <c r="L784" s="45"/>
      <c r="M784" s="245" t="s">
        <v>1</v>
      </c>
      <c r="N784" s="246" t="s">
        <v>38</v>
      </c>
      <c r="O784" s="92"/>
      <c r="P784" s="247">
        <f>O784*H784</f>
        <v>0</v>
      </c>
      <c r="Q784" s="247">
        <v>0.014999999999999999</v>
      </c>
      <c r="R784" s="247">
        <f>Q784*H784</f>
        <v>0.014999999999999999</v>
      </c>
      <c r="S784" s="247">
        <v>0</v>
      </c>
      <c r="T784" s="248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49" t="s">
        <v>134</v>
      </c>
      <c r="AT784" s="249" t="s">
        <v>130</v>
      </c>
      <c r="AU784" s="249" t="s">
        <v>83</v>
      </c>
      <c r="AY784" s="18" t="s">
        <v>128</v>
      </c>
      <c r="BE784" s="250">
        <f>IF(N784="základní",J784,0)</f>
        <v>0</v>
      </c>
      <c r="BF784" s="250">
        <f>IF(N784="snížená",J784,0)</f>
        <v>0</v>
      </c>
      <c r="BG784" s="250">
        <f>IF(N784="zákl. přenesená",J784,0)</f>
        <v>0</v>
      </c>
      <c r="BH784" s="250">
        <f>IF(N784="sníž. přenesená",J784,0)</f>
        <v>0</v>
      </c>
      <c r="BI784" s="250">
        <f>IF(N784="nulová",J784,0)</f>
        <v>0</v>
      </c>
      <c r="BJ784" s="18" t="s">
        <v>81</v>
      </c>
      <c r="BK784" s="250">
        <f>ROUND(I784*H784,2)</f>
        <v>0</v>
      </c>
      <c r="BL784" s="18" t="s">
        <v>134</v>
      </c>
      <c r="BM784" s="249" t="s">
        <v>1162</v>
      </c>
    </row>
    <row r="785" s="13" customFormat="1">
      <c r="A785" s="13"/>
      <c r="B785" s="251"/>
      <c r="C785" s="252"/>
      <c r="D785" s="253" t="s">
        <v>136</v>
      </c>
      <c r="E785" s="254" t="s">
        <v>1</v>
      </c>
      <c r="F785" s="255" t="s">
        <v>265</v>
      </c>
      <c r="G785" s="252"/>
      <c r="H785" s="254" t="s">
        <v>1</v>
      </c>
      <c r="I785" s="256"/>
      <c r="J785" s="252"/>
      <c r="K785" s="252"/>
      <c r="L785" s="257"/>
      <c r="M785" s="258"/>
      <c r="N785" s="259"/>
      <c r="O785" s="259"/>
      <c r="P785" s="259"/>
      <c r="Q785" s="259"/>
      <c r="R785" s="259"/>
      <c r="S785" s="259"/>
      <c r="T785" s="260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61" t="s">
        <v>136</v>
      </c>
      <c r="AU785" s="261" t="s">
        <v>83</v>
      </c>
      <c r="AV785" s="13" t="s">
        <v>81</v>
      </c>
      <c r="AW785" s="13" t="s">
        <v>30</v>
      </c>
      <c r="AX785" s="13" t="s">
        <v>73</v>
      </c>
      <c r="AY785" s="261" t="s">
        <v>128</v>
      </c>
    </row>
    <row r="786" s="13" customFormat="1">
      <c r="A786" s="13"/>
      <c r="B786" s="251"/>
      <c r="C786" s="252"/>
      <c r="D786" s="253" t="s">
        <v>136</v>
      </c>
      <c r="E786" s="254" t="s">
        <v>1</v>
      </c>
      <c r="F786" s="255" t="s">
        <v>421</v>
      </c>
      <c r="G786" s="252"/>
      <c r="H786" s="254" t="s">
        <v>1</v>
      </c>
      <c r="I786" s="256"/>
      <c r="J786" s="252"/>
      <c r="K786" s="252"/>
      <c r="L786" s="257"/>
      <c r="M786" s="258"/>
      <c r="N786" s="259"/>
      <c r="O786" s="259"/>
      <c r="P786" s="259"/>
      <c r="Q786" s="259"/>
      <c r="R786" s="259"/>
      <c r="S786" s="259"/>
      <c r="T786" s="260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61" t="s">
        <v>136</v>
      </c>
      <c r="AU786" s="261" t="s">
        <v>83</v>
      </c>
      <c r="AV786" s="13" t="s">
        <v>81</v>
      </c>
      <c r="AW786" s="13" t="s">
        <v>30</v>
      </c>
      <c r="AX786" s="13" t="s">
        <v>73</v>
      </c>
      <c r="AY786" s="261" t="s">
        <v>128</v>
      </c>
    </row>
    <row r="787" s="13" customFormat="1">
      <c r="A787" s="13"/>
      <c r="B787" s="251"/>
      <c r="C787" s="252"/>
      <c r="D787" s="253" t="s">
        <v>136</v>
      </c>
      <c r="E787" s="254" t="s">
        <v>1</v>
      </c>
      <c r="F787" s="255" t="s">
        <v>422</v>
      </c>
      <c r="G787" s="252"/>
      <c r="H787" s="254" t="s">
        <v>1</v>
      </c>
      <c r="I787" s="256"/>
      <c r="J787" s="252"/>
      <c r="K787" s="252"/>
      <c r="L787" s="257"/>
      <c r="M787" s="258"/>
      <c r="N787" s="259"/>
      <c r="O787" s="259"/>
      <c r="P787" s="259"/>
      <c r="Q787" s="259"/>
      <c r="R787" s="259"/>
      <c r="S787" s="259"/>
      <c r="T787" s="260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61" t="s">
        <v>136</v>
      </c>
      <c r="AU787" s="261" t="s">
        <v>83</v>
      </c>
      <c r="AV787" s="13" t="s">
        <v>81</v>
      </c>
      <c r="AW787" s="13" t="s">
        <v>30</v>
      </c>
      <c r="AX787" s="13" t="s">
        <v>73</v>
      </c>
      <c r="AY787" s="261" t="s">
        <v>128</v>
      </c>
    </row>
    <row r="788" s="13" customFormat="1">
      <c r="A788" s="13"/>
      <c r="B788" s="251"/>
      <c r="C788" s="252"/>
      <c r="D788" s="253" t="s">
        <v>136</v>
      </c>
      <c r="E788" s="254" t="s">
        <v>1</v>
      </c>
      <c r="F788" s="255" t="s">
        <v>423</v>
      </c>
      <c r="G788" s="252"/>
      <c r="H788" s="254" t="s">
        <v>1</v>
      </c>
      <c r="I788" s="256"/>
      <c r="J788" s="252"/>
      <c r="K788" s="252"/>
      <c r="L788" s="257"/>
      <c r="M788" s="258"/>
      <c r="N788" s="259"/>
      <c r="O788" s="259"/>
      <c r="P788" s="259"/>
      <c r="Q788" s="259"/>
      <c r="R788" s="259"/>
      <c r="S788" s="259"/>
      <c r="T788" s="260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61" t="s">
        <v>136</v>
      </c>
      <c r="AU788" s="261" t="s">
        <v>83</v>
      </c>
      <c r="AV788" s="13" t="s">
        <v>81</v>
      </c>
      <c r="AW788" s="13" t="s">
        <v>30</v>
      </c>
      <c r="AX788" s="13" t="s">
        <v>73</v>
      </c>
      <c r="AY788" s="261" t="s">
        <v>128</v>
      </c>
    </row>
    <row r="789" s="13" customFormat="1">
      <c r="A789" s="13"/>
      <c r="B789" s="251"/>
      <c r="C789" s="252"/>
      <c r="D789" s="253" t="s">
        <v>136</v>
      </c>
      <c r="E789" s="254" t="s">
        <v>1</v>
      </c>
      <c r="F789" s="255" t="s">
        <v>414</v>
      </c>
      <c r="G789" s="252"/>
      <c r="H789" s="254" t="s">
        <v>1</v>
      </c>
      <c r="I789" s="256"/>
      <c r="J789" s="252"/>
      <c r="K789" s="252"/>
      <c r="L789" s="257"/>
      <c r="M789" s="258"/>
      <c r="N789" s="259"/>
      <c r="O789" s="259"/>
      <c r="P789" s="259"/>
      <c r="Q789" s="259"/>
      <c r="R789" s="259"/>
      <c r="S789" s="259"/>
      <c r="T789" s="260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61" t="s">
        <v>136</v>
      </c>
      <c r="AU789" s="261" t="s">
        <v>83</v>
      </c>
      <c r="AV789" s="13" t="s">
        <v>81</v>
      </c>
      <c r="AW789" s="13" t="s">
        <v>30</v>
      </c>
      <c r="AX789" s="13" t="s">
        <v>73</v>
      </c>
      <c r="AY789" s="261" t="s">
        <v>128</v>
      </c>
    </row>
    <row r="790" s="13" customFormat="1">
      <c r="A790" s="13"/>
      <c r="B790" s="251"/>
      <c r="C790" s="252"/>
      <c r="D790" s="253" t="s">
        <v>136</v>
      </c>
      <c r="E790" s="254" t="s">
        <v>1</v>
      </c>
      <c r="F790" s="255" t="s">
        <v>1043</v>
      </c>
      <c r="G790" s="252"/>
      <c r="H790" s="254" t="s">
        <v>1</v>
      </c>
      <c r="I790" s="256"/>
      <c r="J790" s="252"/>
      <c r="K790" s="252"/>
      <c r="L790" s="257"/>
      <c r="M790" s="258"/>
      <c r="N790" s="259"/>
      <c r="O790" s="259"/>
      <c r="P790" s="259"/>
      <c r="Q790" s="259"/>
      <c r="R790" s="259"/>
      <c r="S790" s="259"/>
      <c r="T790" s="260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61" t="s">
        <v>136</v>
      </c>
      <c r="AU790" s="261" t="s">
        <v>83</v>
      </c>
      <c r="AV790" s="13" t="s">
        <v>81</v>
      </c>
      <c r="AW790" s="13" t="s">
        <v>30</v>
      </c>
      <c r="AX790" s="13" t="s">
        <v>73</v>
      </c>
      <c r="AY790" s="261" t="s">
        <v>128</v>
      </c>
    </row>
    <row r="791" s="13" customFormat="1">
      <c r="A791" s="13"/>
      <c r="B791" s="251"/>
      <c r="C791" s="252"/>
      <c r="D791" s="253" t="s">
        <v>136</v>
      </c>
      <c r="E791" s="254" t="s">
        <v>1</v>
      </c>
      <c r="F791" s="255" t="s">
        <v>471</v>
      </c>
      <c r="G791" s="252"/>
      <c r="H791" s="254" t="s">
        <v>1</v>
      </c>
      <c r="I791" s="256"/>
      <c r="J791" s="252"/>
      <c r="K791" s="252"/>
      <c r="L791" s="257"/>
      <c r="M791" s="258"/>
      <c r="N791" s="259"/>
      <c r="O791" s="259"/>
      <c r="P791" s="259"/>
      <c r="Q791" s="259"/>
      <c r="R791" s="259"/>
      <c r="S791" s="259"/>
      <c r="T791" s="260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61" t="s">
        <v>136</v>
      </c>
      <c r="AU791" s="261" t="s">
        <v>83</v>
      </c>
      <c r="AV791" s="13" t="s">
        <v>81</v>
      </c>
      <c r="AW791" s="13" t="s">
        <v>30</v>
      </c>
      <c r="AX791" s="13" t="s">
        <v>73</v>
      </c>
      <c r="AY791" s="261" t="s">
        <v>128</v>
      </c>
    </row>
    <row r="792" s="14" customFormat="1">
      <c r="A792" s="14"/>
      <c r="B792" s="262"/>
      <c r="C792" s="263"/>
      <c r="D792" s="253" t="s">
        <v>136</v>
      </c>
      <c r="E792" s="264" t="s">
        <v>1</v>
      </c>
      <c r="F792" s="265" t="s">
        <v>81</v>
      </c>
      <c r="G792" s="263"/>
      <c r="H792" s="266">
        <v>1</v>
      </c>
      <c r="I792" s="267"/>
      <c r="J792" s="263"/>
      <c r="K792" s="263"/>
      <c r="L792" s="268"/>
      <c r="M792" s="269"/>
      <c r="N792" s="270"/>
      <c r="O792" s="270"/>
      <c r="P792" s="270"/>
      <c r="Q792" s="270"/>
      <c r="R792" s="270"/>
      <c r="S792" s="270"/>
      <c r="T792" s="271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72" t="s">
        <v>136</v>
      </c>
      <c r="AU792" s="272" t="s">
        <v>83</v>
      </c>
      <c r="AV792" s="14" t="s">
        <v>83</v>
      </c>
      <c r="AW792" s="14" t="s">
        <v>30</v>
      </c>
      <c r="AX792" s="14" t="s">
        <v>81</v>
      </c>
      <c r="AY792" s="272" t="s">
        <v>128</v>
      </c>
    </row>
    <row r="793" s="2" customFormat="1" ht="21.75" customHeight="1">
      <c r="A793" s="39"/>
      <c r="B793" s="40"/>
      <c r="C793" s="237" t="s">
        <v>565</v>
      </c>
      <c r="D793" s="237" t="s">
        <v>130</v>
      </c>
      <c r="E793" s="238" t="s">
        <v>1163</v>
      </c>
      <c r="F793" s="239" t="s">
        <v>1164</v>
      </c>
      <c r="G793" s="240" t="s">
        <v>408</v>
      </c>
      <c r="H793" s="241">
        <v>1</v>
      </c>
      <c r="I793" s="242"/>
      <c r="J793" s="243">
        <f>ROUND(I793*H793,2)</f>
        <v>0</v>
      </c>
      <c r="K793" s="244"/>
      <c r="L793" s="45"/>
      <c r="M793" s="245" t="s">
        <v>1</v>
      </c>
      <c r="N793" s="246" t="s">
        <v>38</v>
      </c>
      <c r="O793" s="92"/>
      <c r="P793" s="247">
        <f>O793*H793</f>
        <v>0</v>
      </c>
      <c r="Q793" s="247">
        <v>0.0050000000000000001</v>
      </c>
      <c r="R793" s="247">
        <f>Q793*H793</f>
        <v>0.0050000000000000001</v>
      </c>
      <c r="S793" s="247">
        <v>0</v>
      </c>
      <c r="T793" s="248">
        <f>S793*H793</f>
        <v>0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49" t="s">
        <v>134</v>
      </c>
      <c r="AT793" s="249" t="s">
        <v>130</v>
      </c>
      <c r="AU793" s="249" t="s">
        <v>83</v>
      </c>
      <c r="AY793" s="18" t="s">
        <v>128</v>
      </c>
      <c r="BE793" s="250">
        <f>IF(N793="základní",J793,0)</f>
        <v>0</v>
      </c>
      <c r="BF793" s="250">
        <f>IF(N793="snížená",J793,0)</f>
        <v>0</v>
      </c>
      <c r="BG793" s="250">
        <f>IF(N793="zákl. přenesená",J793,0)</f>
        <v>0</v>
      </c>
      <c r="BH793" s="250">
        <f>IF(N793="sníž. přenesená",J793,0)</f>
        <v>0</v>
      </c>
      <c r="BI793" s="250">
        <f>IF(N793="nulová",J793,0)</f>
        <v>0</v>
      </c>
      <c r="BJ793" s="18" t="s">
        <v>81</v>
      </c>
      <c r="BK793" s="250">
        <f>ROUND(I793*H793,2)</f>
        <v>0</v>
      </c>
      <c r="BL793" s="18" t="s">
        <v>134</v>
      </c>
      <c r="BM793" s="249" t="s">
        <v>1165</v>
      </c>
    </row>
    <row r="794" s="13" customFormat="1">
      <c r="A794" s="13"/>
      <c r="B794" s="251"/>
      <c r="C794" s="252"/>
      <c r="D794" s="253" t="s">
        <v>136</v>
      </c>
      <c r="E794" s="254" t="s">
        <v>1</v>
      </c>
      <c r="F794" s="255" t="s">
        <v>265</v>
      </c>
      <c r="G794" s="252"/>
      <c r="H794" s="254" t="s">
        <v>1</v>
      </c>
      <c r="I794" s="256"/>
      <c r="J794" s="252"/>
      <c r="K794" s="252"/>
      <c r="L794" s="257"/>
      <c r="M794" s="258"/>
      <c r="N794" s="259"/>
      <c r="O794" s="259"/>
      <c r="P794" s="259"/>
      <c r="Q794" s="259"/>
      <c r="R794" s="259"/>
      <c r="S794" s="259"/>
      <c r="T794" s="260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61" t="s">
        <v>136</v>
      </c>
      <c r="AU794" s="261" t="s">
        <v>83</v>
      </c>
      <c r="AV794" s="13" t="s">
        <v>81</v>
      </c>
      <c r="AW794" s="13" t="s">
        <v>30</v>
      </c>
      <c r="AX794" s="13" t="s">
        <v>73</v>
      </c>
      <c r="AY794" s="261" t="s">
        <v>128</v>
      </c>
    </row>
    <row r="795" s="13" customFormat="1">
      <c r="A795" s="13"/>
      <c r="B795" s="251"/>
      <c r="C795" s="252"/>
      <c r="D795" s="253" t="s">
        <v>136</v>
      </c>
      <c r="E795" s="254" t="s">
        <v>1</v>
      </c>
      <c r="F795" s="255" t="s">
        <v>421</v>
      </c>
      <c r="G795" s="252"/>
      <c r="H795" s="254" t="s">
        <v>1</v>
      </c>
      <c r="I795" s="256"/>
      <c r="J795" s="252"/>
      <c r="K795" s="252"/>
      <c r="L795" s="257"/>
      <c r="M795" s="258"/>
      <c r="N795" s="259"/>
      <c r="O795" s="259"/>
      <c r="P795" s="259"/>
      <c r="Q795" s="259"/>
      <c r="R795" s="259"/>
      <c r="S795" s="259"/>
      <c r="T795" s="260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61" t="s">
        <v>136</v>
      </c>
      <c r="AU795" s="261" t="s">
        <v>83</v>
      </c>
      <c r="AV795" s="13" t="s">
        <v>81</v>
      </c>
      <c r="AW795" s="13" t="s">
        <v>30</v>
      </c>
      <c r="AX795" s="13" t="s">
        <v>73</v>
      </c>
      <c r="AY795" s="261" t="s">
        <v>128</v>
      </c>
    </row>
    <row r="796" s="13" customFormat="1">
      <c r="A796" s="13"/>
      <c r="B796" s="251"/>
      <c r="C796" s="252"/>
      <c r="D796" s="253" t="s">
        <v>136</v>
      </c>
      <c r="E796" s="254" t="s">
        <v>1</v>
      </c>
      <c r="F796" s="255" t="s">
        <v>422</v>
      </c>
      <c r="G796" s="252"/>
      <c r="H796" s="254" t="s">
        <v>1</v>
      </c>
      <c r="I796" s="256"/>
      <c r="J796" s="252"/>
      <c r="K796" s="252"/>
      <c r="L796" s="257"/>
      <c r="M796" s="258"/>
      <c r="N796" s="259"/>
      <c r="O796" s="259"/>
      <c r="P796" s="259"/>
      <c r="Q796" s="259"/>
      <c r="R796" s="259"/>
      <c r="S796" s="259"/>
      <c r="T796" s="260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61" t="s">
        <v>136</v>
      </c>
      <c r="AU796" s="261" t="s">
        <v>83</v>
      </c>
      <c r="AV796" s="13" t="s">
        <v>81</v>
      </c>
      <c r="AW796" s="13" t="s">
        <v>30</v>
      </c>
      <c r="AX796" s="13" t="s">
        <v>73</v>
      </c>
      <c r="AY796" s="261" t="s">
        <v>128</v>
      </c>
    </row>
    <row r="797" s="13" customFormat="1">
      <c r="A797" s="13"/>
      <c r="B797" s="251"/>
      <c r="C797" s="252"/>
      <c r="D797" s="253" t="s">
        <v>136</v>
      </c>
      <c r="E797" s="254" t="s">
        <v>1</v>
      </c>
      <c r="F797" s="255" t="s">
        <v>423</v>
      </c>
      <c r="G797" s="252"/>
      <c r="H797" s="254" t="s">
        <v>1</v>
      </c>
      <c r="I797" s="256"/>
      <c r="J797" s="252"/>
      <c r="K797" s="252"/>
      <c r="L797" s="257"/>
      <c r="M797" s="258"/>
      <c r="N797" s="259"/>
      <c r="O797" s="259"/>
      <c r="P797" s="259"/>
      <c r="Q797" s="259"/>
      <c r="R797" s="259"/>
      <c r="S797" s="259"/>
      <c r="T797" s="260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61" t="s">
        <v>136</v>
      </c>
      <c r="AU797" s="261" t="s">
        <v>83</v>
      </c>
      <c r="AV797" s="13" t="s">
        <v>81</v>
      </c>
      <c r="AW797" s="13" t="s">
        <v>30</v>
      </c>
      <c r="AX797" s="13" t="s">
        <v>73</v>
      </c>
      <c r="AY797" s="261" t="s">
        <v>128</v>
      </c>
    </row>
    <row r="798" s="13" customFormat="1">
      <c r="A798" s="13"/>
      <c r="B798" s="251"/>
      <c r="C798" s="252"/>
      <c r="D798" s="253" t="s">
        <v>136</v>
      </c>
      <c r="E798" s="254" t="s">
        <v>1</v>
      </c>
      <c r="F798" s="255" t="s">
        <v>414</v>
      </c>
      <c r="G798" s="252"/>
      <c r="H798" s="254" t="s">
        <v>1</v>
      </c>
      <c r="I798" s="256"/>
      <c r="J798" s="252"/>
      <c r="K798" s="252"/>
      <c r="L798" s="257"/>
      <c r="M798" s="258"/>
      <c r="N798" s="259"/>
      <c r="O798" s="259"/>
      <c r="P798" s="259"/>
      <c r="Q798" s="259"/>
      <c r="R798" s="259"/>
      <c r="S798" s="259"/>
      <c r="T798" s="260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61" t="s">
        <v>136</v>
      </c>
      <c r="AU798" s="261" t="s">
        <v>83</v>
      </c>
      <c r="AV798" s="13" t="s">
        <v>81</v>
      </c>
      <c r="AW798" s="13" t="s">
        <v>30</v>
      </c>
      <c r="AX798" s="13" t="s">
        <v>73</v>
      </c>
      <c r="AY798" s="261" t="s">
        <v>128</v>
      </c>
    </row>
    <row r="799" s="13" customFormat="1">
      <c r="A799" s="13"/>
      <c r="B799" s="251"/>
      <c r="C799" s="252"/>
      <c r="D799" s="253" t="s">
        <v>136</v>
      </c>
      <c r="E799" s="254" t="s">
        <v>1</v>
      </c>
      <c r="F799" s="255" t="s">
        <v>1043</v>
      </c>
      <c r="G799" s="252"/>
      <c r="H799" s="254" t="s">
        <v>1</v>
      </c>
      <c r="I799" s="256"/>
      <c r="J799" s="252"/>
      <c r="K799" s="252"/>
      <c r="L799" s="257"/>
      <c r="M799" s="258"/>
      <c r="N799" s="259"/>
      <c r="O799" s="259"/>
      <c r="P799" s="259"/>
      <c r="Q799" s="259"/>
      <c r="R799" s="259"/>
      <c r="S799" s="259"/>
      <c r="T799" s="260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61" t="s">
        <v>136</v>
      </c>
      <c r="AU799" s="261" t="s">
        <v>83</v>
      </c>
      <c r="AV799" s="13" t="s">
        <v>81</v>
      </c>
      <c r="AW799" s="13" t="s">
        <v>30</v>
      </c>
      <c r="AX799" s="13" t="s">
        <v>73</v>
      </c>
      <c r="AY799" s="261" t="s">
        <v>128</v>
      </c>
    </row>
    <row r="800" s="13" customFormat="1">
      <c r="A800" s="13"/>
      <c r="B800" s="251"/>
      <c r="C800" s="252"/>
      <c r="D800" s="253" t="s">
        <v>136</v>
      </c>
      <c r="E800" s="254" t="s">
        <v>1</v>
      </c>
      <c r="F800" s="255" t="s">
        <v>569</v>
      </c>
      <c r="G800" s="252"/>
      <c r="H800" s="254" t="s">
        <v>1</v>
      </c>
      <c r="I800" s="256"/>
      <c r="J800" s="252"/>
      <c r="K800" s="252"/>
      <c r="L800" s="257"/>
      <c r="M800" s="258"/>
      <c r="N800" s="259"/>
      <c r="O800" s="259"/>
      <c r="P800" s="259"/>
      <c r="Q800" s="259"/>
      <c r="R800" s="259"/>
      <c r="S800" s="259"/>
      <c r="T800" s="260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61" t="s">
        <v>136</v>
      </c>
      <c r="AU800" s="261" t="s">
        <v>83</v>
      </c>
      <c r="AV800" s="13" t="s">
        <v>81</v>
      </c>
      <c r="AW800" s="13" t="s">
        <v>30</v>
      </c>
      <c r="AX800" s="13" t="s">
        <v>73</v>
      </c>
      <c r="AY800" s="261" t="s">
        <v>128</v>
      </c>
    </row>
    <row r="801" s="14" customFormat="1">
      <c r="A801" s="14"/>
      <c r="B801" s="262"/>
      <c r="C801" s="263"/>
      <c r="D801" s="253" t="s">
        <v>136</v>
      </c>
      <c r="E801" s="264" t="s">
        <v>1</v>
      </c>
      <c r="F801" s="265" t="s">
        <v>81</v>
      </c>
      <c r="G801" s="263"/>
      <c r="H801" s="266">
        <v>1</v>
      </c>
      <c r="I801" s="267"/>
      <c r="J801" s="263"/>
      <c r="K801" s="263"/>
      <c r="L801" s="268"/>
      <c r="M801" s="269"/>
      <c r="N801" s="270"/>
      <c r="O801" s="270"/>
      <c r="P801" s="270"/>
      <c r="Q801" s="270"/>
      <c r="R801" s="270"/>
      <c r="S801" s="270"/>
      <c r="T801" s="271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72" t="s">
        <v>136</v>
      </c>
      <c r="AU801" s="272" t="s">
        <v>83</v>
      </c>
      <c r="AV801" s="14" t="s">
        <v>83</v>
      </c>
      <c r="AW801" s="14" t="s">
        <v>30</v>
      </c>
      <c r="AX801" s="14" t="s">
        <v>81</v>
      </c>
      <c r="AY801" s="272" t="s">
        <v>128</v>
      </c>
    </row>
    <row r="802" s="2" customFormat="1" ht="21.75" customHeight="1">
      <c r="A802" s="39"/>
      <c r="B802" s="40"/>
      <c r="C802" s="237" t="s">
        <v>570</v>
      </c>
      <c r="D802" s="237" t="s">
        <v>130</v>
      </c>
      <c r="E802" s="238" t="s">
        <v>1166</v>
      </c>
      <c r="F802" s="239" t="s">
        <v>1167</v>
      </c>
      <c r="G802" s="240" t="s">
        <v>408</v>
      </c>
      <c r="H802" s="241">
        <v>1</v>
      </c>
      <c r="I802" s="242"/>
      <c r="J802" s="243">
        <f>ROUND(I802*H802,2)</f>
        <v>0</v>
      </c>
      <c r="K802" s="244"/>
      <c r="L802" s="45"/>
      <c r="M802" s="245" t="s">
        <v>1</v>
      </c>
      <c r="N802" s="246" t="s">
        <v>38</v>
      </c>
      <c r="O802" s="92"/>
      <c r="P802" s="247">
        <f>O802*H802</f>
        <v>0</v>
      </c>
      <c r="Q802" s="247">
        <v>3.3199999999999998</v>
      </c>
      <c r="R802" s="247">
        <f>Q802*H802</f>
        <v>3.3199999999999998</v>
      </c>
      <c r="S802" s="247">
        <v>0</v>
      </c>
      <c r="T802" s="248">
        <f>S802*H802</f>
        <v>0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49" t="s">
        <v>134</v>
      </c>
      <c r="AT802" s="249" t="s">
        <v>130</v>
      </c>
      <c r="AU802" s="249" t="s">
        <v>83</v>
      </c>
      <c r="AY802" s="18" t="s">
        <v>128</v>
      </c>
      <c r="BE802" s="250">
        <f>IF(N802="základní",J802,0)</f>
        <v>0</v>
      </c>
      <c r="BF802" s="250">
        <f>IF(N802="snížená",J802,0)</f>
        <v>0</v>
      </c>
      <c r="BG802" s="250">
        <f>IF(N802="zákl. přenesená",J802,0)</f>
        <v>0</v>
      </c>
      <c r="BH802" s="250">
        <f>IF(N802="sníž. přenesená",J802,0)</f>
        <v>0</v>
      </c>
      <c r="BI802" s="250">
        <f>IF(N802="nulová",J802,0)</f>
        <v>0</v>
      </c>
      <c r="BJ802" s="18" t="s">
        <v>81</v>
      </c>
      <c r="BK802" s="250">
        <f>ROUND(I802*H802,2)</f>
        <v>0</v>
      </c>
      <c r="BL802" s="18" t="s">
        <v>134</v>
      </c>
      <c r="BM802" s="249" t="s">
        <v>1168</v>
      </c>
    </row>
    <row r="803" s="13" customFormat="1">
      <c r="A803" s="13"/>
      <c r="B803" s="251"/>
      <c r="C803" s="252"/>
      <c r="D803" s="253" t="s">
        <v>136</v>
      </c>
      <c r="E803" s="254" t="s">
        <v>1</v>
      </c>
      <c r="F803" s="255" t="s">
        <v>1169</v>
      </c>
      <c r="G803" s="252"/>
      <c r="H803" s="254" t="s">
        <v>1</v>
      </c>
      <c r="I803" s="256"/>
      <c r="J803" s="252"/>
      <c r="K803" s="252"/>
      <c r="L803" s="257"/>
      <c r="M803" s="258"/>
      <c r="N803" s="259"/>
      <c r="O803" s="259"/>
      <c r="P803" s="259"/>
      <c r="Q803" s="259"/>
      <c r="R803" s="259"/>
      <c r="S803" s="259"/>
      <c r="T803" s="260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61" t="s">
        <v>136</v>
      </c>
      <c r="AU803" s="261" t="s">
        <v>83</v>
      </c>
      <c r="AV803" s="13" t="s">
        <v>81</v>
      </c>
      <c r="AW803" s="13" t="s">
        <v>30</v>
      </c>
      <c r="AX803" s="13" t="s">
        <v>73</v>
      </c>
      <c r="AY803" s="261" t="s">
        <v>128</v>
      </c>
    </row>
    <row r="804" s="13" customFormat="1">
      <c r="A804" s="13"/>
      <c r="B804" s="251"/>
      <c r="C804" s="252"/>
      <c r="D804" s="253" t="s">
        <v>136</v>
      </c>
      <c r="E804" s="254" t="s">
        <v>1</v>
      </c>
      <c r="F804" s="255" t="s">
        <v>1170</v>
      </c>
      <c r="G804" s="252"/>
      <c r="H804" s="254" t="s">
        <v>1</v>
      </c>
      <c r="I804" s="256"/>
      <c r="J804" s="252"/>
      <c r="K804" s="252"/>
      <c r="L804" s="257"/>
      <c r="M804" s="258"/>
      <c r="N804" s="259"/>
      <c r="O804" s="259"/>
      <c r="P804" s="259"/>
      <c r="Q804" s="259"/>
      <c r="R804" s="259"/>
      <c r="S804" s="259"/>
      <c r="T804" s="260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61" t="s">
        <v>136</v>
      </c>
      <c r="AU804" s="261" t="s">
        <v>83</v>
      </c>
      <c r="AV804" s="13" t="s">
        <v>81</v>
      </c>
      <c r="AW804" s="13" t="s">
        <v>30</v>
      </c>
      <c r="AX804" s="13" t="s">
        <v>73</v>
      </c>
      <c r="AY804" s="261" t="s">
        <v>128</v>
      </c>
    </row>
    <row r="805" s="13" customFormat="1">
      <c r="A805" s="13"/>
      <c r="B805" s="251"/>
      <c r="C805" s="252"/>
      <c r="D805" s="253" t="s">
        <v>136</v>
      </c>
      <c r="E805" s="254" t="s">
        <v>1</v>
      </c>
      <c r="F805" s="255" t="s">
        <v>265</v>
      </c>
      <c r="G805" s="252"/>
      <c r="H805" s="254" t="s">
        <v>1</v>
      </c>
      <c r="I805" s="256"/>
      <c r="J805" s="252"/>
      <c r="K805" s="252"/>
      <c r="L805" s="257"/>
      <c r="M805" s="258"/>
      <c r="N805" s="259"/>
      <c r="O805" s="259"/>
      <c r="P805" s="259"/>
      <c r="Q805" s="259"/>
      <c r="R805" s="259"/>
      <c r="S805" s="259"/>
      <c r="T805" s="260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61" t="s">
        <v>136</v>
      </c>
      <c r="AU805" s="261" t="s">
        <v>83</v>
      </c>
      <c r="AV805" s="13" t="s">
        <v>81</v>
      </c>
      <c r="AW805" s="13" t="s">
        <v>30</v>
      </c>
      <c r="AX805" s="13" t="s">
        <v>73</v>
      </c>
      <c r="AY805" s="261" t="s">
        <v>128</v>
      </c>
    </row>
    <row r="806" s="13" customFormat="1">
      <c r="A806" s="13"/>
      <c r="B806" s="251"/>
      <c r="C806" s="252"/>
      <c r="D806" s="253" t="s">
        <v>136</v>
      </c>
      <c r="E806" s="254" t="s">
        <v>1</v>
      </c>
      <c r="F806" s="255" t="s">
        <v>421</v>
      </c>
      <c r="G806" s="252"/>
      <c r="H806" s="254" t="s">
        <v>1</v>
      </c>
      <c r="I806" s="256"/>
      <c r="J806" s="252"/>
      <c r="K806" s="252"/>
      <c r="L806" s="257"/>
      <c r="M806" s="258"/>
      <c r="N806" s="259"/>
      <c r="O806" s="259"/>
      <c r="P806" s="259"/>
      <c r="Q806" s="259"/>
      <c r="R806" s="259"/>
      <c r="S806" s="259"/>
      <c r="T806" s="260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61" t="s">
        <v>136</v>
      </c>
      <c r="AU806" s="261" t="s">
        <v>83</v>
      </c>
      <c r="AV806" s="13" t="s">
        <v>81</v>
      </c>
      <c r="AW806" s="13" t="s">
        <v>30</v>
      </c>
      <c r="AX806" s="13" t="s">
        <v>73</v>
      </c>
      <c r="AY806" s="261" t="s">
        <v>128</v>
      </c>
    </row>
    <row r="807" s="13" customFormat="1">
      <c r="A807" s="13"/>
      <c r="B807" s="251"/>
      <c r="C807" s="252"/>
      <c r="D807" s="253" t="s">
        <v>136</v>
      </c>
      <c r="E807" s="254" t="s">
        <v>1</v>
      </c>
      <c r="F807" s="255" t="s">
        <v>422</v>
      </c>
      <c r="G807" s="252"/>
      <c r="H807" s="254" t="s">
        <v>1</v>
      </c>
      <c r="I807" s="256"/>
      <c r="J807" s="252"/>
      <c r="K807" s="252"/>
      <c r="L807" s="257"/>
      <c r="M807" s="258"/>
      <c r="N807" s="259"/>
      <c r="O807" s="259"/>
      <c r="P807" s="259"/>
      <c r="Q807" s="259"/>
      <c r="R807" s="259"/>
      <c r="S807" s="259"/>
      <c r="T807" s="260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61" t="s">
        <v>136</v>
      </c>
      <c r="AU807" s="261" t="s">
        <v>83</v>
      </c>
      <c r="AV807" s="13" t="s">
        <v>81</v>
      </c>
      <c r="AW807" s="13" t="s">
        <v>30</v>
      </c>
      <c r="AX807" s="13" t="s">
        <v>73</v>
      </c>
      <c r="AY807" s="261" t="s">
        <v>128</v>
      </c>
    </row>
    <row r="808" s="13" customFormat="1">
      <c r="A808" s="13"/>
      <c r="B808" s="251"/>
      <c r="C808" s="252"/>
      <c r="D808" s="253" t="s">
        <v>136</v>
      </c>
      <c r="E808" s="254" t="s">
        <v>1</v>
      </c>
      <c r="F808" s="255" t="s">
        <v>423</v>
      </c>
      <c r="G808" s="252"/>
      <c r="H808" s="254" t="s">
        <v>1</v>
      </c>
      <c r="I808" s="256"/>
      <c r="J808" s="252"/>
      <c r="K808" s="252"/>
      <c r="L808" s="257"/>
      <c r="M808" s="258"/>
      <c r="N808" s="259"/>
      <c r="O808" s="259"/>
      <c r="P808" s="259"/>
      <c r="Q808" s="259"/>
      <c r="R808" s="259"/>
      <c r="S808" s="259"/>
      <c r="T808" s="260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61" t="s">
        <v>136</v>
      </c>
      <c r="AU808" s="261" t="s">
        <v>83</v>
      </c>
      <c r="AV808" s="13" t="s">
        <v>81</v>
      </c>
      <c r="AW808" s="13" t="s">
        <v>30</v>
      </c>
      <c r="AX808" s="13" t="s">
        <v>73</v>
      </c>
      <c r="AY808" s="261" t="s">
        <v>128</v>
      </c>
    </row>
    <row r="809" s="14" customFormat="1">
      <c r="A809" s="14"/>
      <c r="B809" s="262"/>
      <c r="C809" s="263"/>
      <c r="D809" s="253" t="s">
        <v>136</v>
      </c>
      <c r="E809" s="264" t="s">
        <v>1</v>
      </c>
      <c r="F809" s="265" t="s">
        <v>81</v>
      </c>
      <c r="G809" s="263"/>
      <c r="H809" s="266">
        <v>1</v>
      </c>
      <c r="I809" s="267"/>
      <c r="J809" s="263"/>
      <c r="K809" s="263"/>
      <c r="L809" s="268"/>
      <c r="M809" s="269"/>
      <c r="N809" s="270"/>
      <c r="O809" s="270"/>
      <c r="P809" s="270"/>
      <c r="Q809" s="270"/>
      <c r="R809" s="270"/>
      <c r="S809" s="270"/>
      <c r="T809" s="271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72" t="s">
        <v>136</v>
      </c>
      <c r="AU809" s="272" t="s">
        <v>83</v>
      </c>
      <c r="AV809" s="14" t="s">
        <v>83</v>
      </c>
      <c r="AW809" s="14" t="s">
        <v>30</v>
      </c>
      <c r="AX809" s="14" t="s">
        <v>81</v>
      </c>
      <c r="AY809" s="272" t="s">
        <v>128</v>
      </c>
    </row>
    <row r="810" s="2" customFormat="1" ht="21.75" customHeight="1">
      <c r="A810" s="39"/>
      <c r="B810" s="40"/>
      <c r="C810" s="237" t="s">
        <v>575</v>
      </c>
      <c r="D810" s="237" t="s">
        <v>130</v>
      </c>
      <c r="E810" s="238" t="s">
        <v>1171</v>
      </c>
      <c r="F810" s="239" t="s">
        <v>1172</v>
      </c>
      <c r="G810" s="240" t="s">
        <v>160</v>
      </c>
      <c r="H810" s="241">
        <v>2.0790000000000002</v>
      </c>
      <c r="I810" s="242"/>
      <c r="J810" s="243">
        <f>ROUND(I810*H810,2)</f>
        <v>0</v>
      </c>
      <c r="K810" s="244"/>
      <c r="L810" s="45"/>
      <c r="M810" s="245" t="s">
        <v>1</v>
      </c>
      <c r="N810" s="246" t="s">
        <v>38</v>
      </c>
      <c r="O810" s="92"/>
      <c r="P810" s="247">
        <f>O810*H810</f>
        <v>0</v>
      </c>
      <c r="Q810" s="247">
        <v>0</v>
      </c>
      <c r="R810" s="247">
        <f>Q810*H810</f>
        <v>0</v>
      </c>
      <c r="S810" s="247">
        <v>0</v>
      </c>
      <c r="T810" s="248">
        <f>S810*H810</f>
        <v>0</v>
      </c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R810" s="249" t="s">
        <v>134</v>
      </c>
      <c r="AT810" s="249" t="s">
        <v>130</v>
      </c>
      <c r="AU810" s="249" t="s">
        <v>83</v>
      </c>
      <c r="AY810" s="18" t="s">
        <v>128</v>
      </c>
      <c r="BE810" s="250">
        <f>IF(N810="základní",J810,0)</f>
        <v>0</v>
      </c>
      <c r="BF810" s="250">
        <f>IF(N810="snížená",J810,0)</f>
        <v>0</v>
      </c>
      <c r="BG810" s="250">
        <f>IF(N810="zákl. přenesená",J810,0)</f>
        <v>0</v>
      </c>
      <c r="BH810" s="250">
        <f>IF(N810="sníž. přenesená",J810,0)</f>
        <v>0</v>
      </c>
      <c r="BI810" s="250">
        <f>IF(N810="nulová",J810,0)</f>
        <v>0</v>
      </c>
      <c r="BJ810" s="18" t="s">
        <v>81</v>
      </c>
      <c r="BK810" s="250">
        <f>ROUND(I810*H810,2)</f>
        <v>0</v>
      </c>
      <c r="BL810" s="18" t="s">
        <v>134</v>
      </c>
      <c r="BM810" s="249" t="s">
        <v>1173</v>
      </c>
    </row>
    <row r="811" s="13" customFormat="1">
      <c r="A811" s="13"/>
      <c r="B811" s="251"/>
      <c r="C811" s="252"/>
      <c r="D811" s="253" t="s">
        <v>136</v>
      </c>
      <c r="E811" s="254" t="s">
        <v>1</v>
      </c>
      <c r="F811" s="255" t="s">
        <v>950</v>
      </c>
      <c r="G811" s="252"/>
      <c r="H811" s="254" t="s">
        <v>1</v>
      </c>
      <c r="I811" s="256"/>
      <c r="J811" s="252"/>
      <c r="K811" s="252"/>
      <c r="L811" s="257"/>
      <c r="M811" s="258"/>
      <c r="N811" s="259"/>
      <c r="O811" s="259"/>
      <c r="P811" s="259"/>
      <c r="Q811" s="259"/>
      <c r="R811" s="259"/>
      <c r="S811" s="259"/>
      <c r="T811" s="260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61" t="s">
        <v>136</v>
      </c>
      <c r="AU811" s="261" t="s">
        <v>83</v>
      </c>
      <c r="AV811" s="13" t="s">
        <v>81</v>
      </c>
      <c r="AW811" s="13" t="s">
        <v>30</v>
      </c>
      <c r="AX811" s="13" t="s">
        <v>73</v>
      </c>
      <c r="AY811" s="261" t="s">
        <v>128</v>
      </c>
    </row>
    <row r="812" s="14" customFormat="1">
      <c r="A812" s="14"/>
      <c r="B812" s="262"/>
      <c r="C812" s="263"/>
      <c r="D812" s="253" t="s">
        <v>136</v>
      </c>
      <c r="E812" s="264" t="s">
        <v>1</v>
      </c>
      <c r="F812" s="265" t="s">
        <v>1174</v>
      </c>
      <c r="G812" s="263"/>
      <c r="H812" s="266">
        <v>2.0790000000000002</v>
      </c>
      <c r="I812" s="267"/>
      <c r="J812" s="263"/>
      <c r="K812" s="263"/>
      <c r="L812" s="268"/>
      <c r="M812" s="269"/>
      <c r="N812" s="270"/>
      <c r="O812" s="270"/>
      <c r="P812" s="270"/>
      <c r="Q812" s="270"/>
      <c r="R812" s="270"/>
      <c r="S812" s="270"/>
      <c r="T812" s="271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72" t="s">
        <v>136</v>
      </c>
      <c r="AU812" s="272" t="s">
        <v>83</v>
      </c>
      <c r="AV812" s="14" t="s">
        <v>83</v>
      </c>
      <c r="AW812" s="14" t="s">
        <v>30</v>
      </c>
      <c r="AX812" s="14" t="s">
        <v>81</v>
      </c>
      <c r="AY812" s="272" t="s">
        <v>128</v>
      </c>
    </row>
    <row r="813" s="2" customFormat="1" ht="21.75" customHeight="1">
      <c r="A813" s="39"/>
      <c r="B813" s="40"/>
      <c r="C813" s="237" t="s">
        <v>579</v>
      </c>
      <c r="D813" s="237" t="s">
        <v>130</v>
      </c>
      <c r="E813" s="238" t="s">
        <v>1175</v>
      </c>
      <c r="F813" s="239" t="s">
        <v>1176</v>
      </c>
      <c r="G813" s="240" t="s">
        <v>160</v>
      </c>
      <c r="H813" s="241">
        <v>5.1840000000000002</v>
      </c>
      <c r="I813" s="242"/>
      <c r="J813" s="243">
        <f>ROUND(I813*H813,2)</f>
        <v>0</v>
      </c>
      <c r="K813" s="244"/>
      <c r="L813" s="45"/>
      <c r="M813" s="245" t="s">
        <v>1</v>
      </c>
      <c r="N813" s="246" t="s">
        <v>38</v>
      </c>
      <c r="O813" s="92"/>
      <c r="P813" s="247">
        <f>O813*H813</f>
        <v>0</v>
      </c>
      <c r="Q813" s="247">
        <v>0</v>
      </c>
      <c r="R813" s="247">
        <f>Q813*H813</f>
        <v>0</v>
      </c>
      <c r="S813" s="247">
        <v>0</v>
      </c>
      <c r="T813" s="248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49" t="s">
        <v>134</v>
      </c>
      <c r="AT813" s="249" t="s">
        <v>130</v>
      </c>
      <c r="AU813" s="249" t="s">
        <v>83</v>
      </c>
      <c r="AY813" s="18" t="s">
        <v>128</v>
      </c>
      <c r="BE813" s="250">
        <f>IF(N813="základní",J813,0)</f>
        <v>0</v>
      </c>
      <c r="BF813" s="250">
        <f>IF(N813="snížená",J813,0)</f>
        <v>0</v>
      </c>
      <c r="BG813" s="250">
        <f>IF(N813="zákl. přenesená",J813,0)</f>
        <v>0</v>
      </c>
      <c r="BH813" s="250">
        <f>IF(N813="sníž. přenesená",J813,0)</f>
        <v>0</v>
      </c>
      <c r="BI813" s="250">
        <f>IF(N813="nulová",J813,0)</f>
        <v>0</v>
      </c>
      <c r="BJ813" s="18" t="s">
        <v>81</v>
      </c>
      <c r="BK813" s="250">
        <f>ROUND(I813*H813,2)</f>
        <v>0</v>
      </c>
      <c r="BL813" s="18" t="s">
        <v>134</v>
      </c>
      <c r="BM813" s="249" t="s">
        <v>1177</v>
      </c>
    </row>
    <row r="814" s="13" customFormat="1">
      <c r="A814" s="13"/>
      <c r="B814" s="251"/>
      <c r="C814" s="252"/>
      <c r="D814" s="253" t="s">
        <v>136</v>
      </c>
      <c r="E814" s="254" t="s">
        <v>1</v>
      </c>
      <c r="F814" s="255" t="s">
        <v>1178</v>
      </c>
      <c r="G814" s="252"/>
      <c r="H814" s="254" t="s">
        <v>1</v>
      </c>
      <c r="I814" s="256"/>
      <c r="J814" s="252"/>
      <c r="K814" s="252"/>
      <c r="L814" s="257"/>
      <c r="M814" s="258"/>
      <c r="N814" s="259"/>
      <c r="O814" s="259"/>
      <c r="P814" s="259"/>
      <c r="Q814" s="259"/>
      <c r="R814" s="259"/>
      <c r="S814" s="259"/>
      <c r="T814" s="260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61" t="s">
        <v>136</v>
      </c>
      <c r="AU814" s="261" t="s">
        <v>83</v>
      </c>
      <c r="AV814" s="13" t="s">
        <v>81</v>
      </c>
      <c r="AW814" s="13" t="s">
        <v>30</v>
      </c>
      <c r="AX814" s="13" t="s">
        <v>73</v>
      </c>
      <c r="AY814" s="261" t="s">
        <v>128</v>
      </c>
    </row>
    <row r="815" s="14" customFormat="1">
      <c r="A815" s="14"/>
      <c r="B815" s="262"/>
      <c r="C815" s="263"/>
      <c r="D815" s="253" t="s">
        <v>136</v>
      </c>
      <c r="E815" s="264" t="s">
        <v>1</v>
      </c>
      <c r="F815" s="265" t="s">
        <v>1179</v>
      </c>
      <c r="G815" s="263"/>
      <c r="H815" s="266">
        <v>5.1840000000000002</v>
      </c>
      <c r="I815" s="267"/>
      <c r="J815" s="263"/>
      <c r="K815" s="263"/>
      <c r="L815" s="268"/>
      <c r="M815" s="269"/>
      <c r="N815" s="270"/>
      <c r="O815" s="270"/>
      <c r="P815" s="270"/>
      <c r="Q815" s="270"/>
      <c r="R815" s="270"/>
      <c r="S815" s="270"/>
      <c r="T815" s="271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72" t="s">
        <v>136</v>
      </c>
      <c r="AU815" s="272" t="s">
        <v>83</v>
      </c>
      <c r="AV815" s="14" t="s">
        <v>83</v>
      </c>
      <c r="AW815" s="14" t="s">
        <v>30</v>
      </c>
      <c r="AX815" s="14" t="s">
        <v>81</v>
      </c>
      <c r="AY815" s="272" t="s">
        <v>128</v>
      </c>
    </row>
    <row r="816" s="2" customFormat="1" ht="21.75" customHeight="1">
      <c r="A816" s="39"/>
      <c r="B816" s="40"/>
      <c r="C816" s="237" t="s">
        <v>584</v>
      </c>
      <c r="D816" s="237" t="s">
        <v>130</v>
      </c>
      <c r="E816" s="238" t="s">
        <v>1180</v>
      </c>
      <c r="F816" s="239" t="s">
        <v>1181</v>
      </c>
      <c r="G816" s="240" t="s">
        <v>160</v>
      </c>
      <c r="H816" s="241">
        <v>0.25600000000000001</v>
      </c>
      <c r="I816" s="242"/>
      <c r="J816" s="243">
        <f>ROUND(I816*H816,2)</f>
        <v>0</v>
      </c>
      <c r="K816" s="244"/>
      <c r="L816" s="45"/>
      <c r="M816" s="245" t="s">
        <v>1</v>
      </c>
      <c r="N816" s="246" t="s">
        <v>38</v>
      </c>
      <c r="O816" s="92"/>
      <c r="P816" s="247">
        <f>O816*H816</f>
        <v>0</v>
      </c>
      <c r="Q816" s="247">
        <v>0</v>
      </c>
      <c r="R816" s="247">
        <f>Q816*H816</f>
        <v>0</v>
      </c>
      <c r="S816" s="247">
        <v>0</v>
      </c>
      <c r="T816" s="248">
        <f>S816*H816</f>
        <v>0</v>
      </c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R816" s="249" t="s">
        <v>134</v>
      </c>
      <c r="AT816" s="249" t="s">
        <v>130</v>
      </c>
      <c r="AU816" s="249" t="s">
        <v>83</v>
      </c>
      <c r="AY816" s="18" t="s">
        <v>128</v>
      </c>
      <c r="BE816" s="250">
        <f>IF(N816="základní",J816,0)</f>
        <v>0</v>
      </c>
      <c r="BF816" s="250">
        <f>IF(N816="snížená",J816,0)</f>
        <v>0</v>
      </c>
      <c r="BG816" s="250">
        <f>IF(N816="zákl. přenesená",J816,0)</f>
        <v>0</v>
      </c>
      <c r="BH816" s="250">
        <f>IF(N816="sníž. přenesená",J816,0)</f>
        <v>0</v>
      </c>
      <c r="BI816" s="250">
        <f>IF(N816="nulová",J816,0)</f>
        <v>0</v>
      </c>
      <c r="BJ816" s="18" t="s">
        <v>81</v>
      </c>
      <c r="BK816" s="250">
        <f>ROUND(I816*H816,2)</f>
        <v>0</v>
      </c>
      <c r="BL816" s="18" t="s">
        <v>134</v>
      </c>
      <c r="BM816" s="249" t="s">
        <v>1182</v>
      </c>
    </row>
    <row r="817" s="13" customFormat="1">
      <c r="A817" s="13"/>
      <c r="B817" s="251"/>
      <c r="C817" s="252"/>
      <c r="D817" s="253" t="s">
        <v>136</v>
      </c>
      <c r="E817" s="254" t="s">
        <v>1</v>
      </c>
      <c r="F817" s="255" t="s">
        <v>1183</v>
      </c>
      <c r="G817" s="252"/>
      <c r="H817" s="254" t="s">
        <v>1</v>
      </c>
      <c r="I817" s="256"/>
      <c r="J817" s="252"/>
      <c r="K817" s="252"/>
      <c r="L817" s="257"/>
      <c r="M817" s="258"/>
      <c r="N817" s="259"/>
      <c r="O817" s="259"/>
      <c r="P817" s="259"/>
      <c r="Q817" s="259"/>
      <c r="R817" s="259"/>
      <c r="S817" s="259"/>
      <c r="T817" s="260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61" t="s">
        <v>136</v>
      </c>
      <c r="AU817" s="261" t="s">
        <v>83</v>
      </c>
      <c r="AV817" s="13" t="s">
        <v>81</v>
      </c>
      <c r="AW817" s="13" t="s">
        <v>30</v>
      </c>
      <c r="AX817" s="13" t="s">
        <v>73</v>
      </c>
      <c r="AY817" s="261" t="s">
        <v>128</v>
      </c>
    </row>
    <row r="818" s="14" customFormat="1">
      <c r="A818" s="14"/>
      <c r="B818" s="262"/>
      <c r="C818" s="263"/>
      <c r="D818" s="253" t="s">
        <v>136</v>
      </c>
      <c r="E818" s="264" t="s">
        <v>1</v>
      </c>
      <c r="F818" s="265" t="s">
        <v>1184</v>
      </c>
      <c r="G818" s="263"/>
      <c r="H818" s="266">
        <v>0.25600000000000001</v>
      </c>
      <c r="I818" s="267"/>
      <c r="J818" s="263"/>
      <c r="K818" s="263"/>
      <c r="L818" s="268"/>
      <c r="M818" s="269"/>
      <c r="N818" s="270"/>
      <c r="O818" s="270"/>
      <c r="P818" s="270"/>
      <c r="Q818" s="270"/>
      <c r="R818" s="270"/>
      <c r="S818" s="270"/>
      <c r="T818" s="271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72" t="s">
        <v>136</v>
      </c>
      <c r="AU818" s="272" t="s">
        <v>83</v>
      </c>
      <c r="AV818" s="14" t="s">
        <v>83</v>
      </c>
      <c r="AW818" s="14" t="s">
        <v>30</v>
      </c>
      <c r="AX818" s="14" t="s">
        <v>81</v>
      </c>
      <c r="AY818" s="272" t="s">
        <v>128</v>
      </c>
    </row>
    <row r="819" s="2" customFormat="1" ht="21.75" customHeight="1">
      <c r="A819" s="39"/>
      <c r="B819" s="40"/>
      <c r="C819" s="237" t="s">
        <v>588</v>
      </c>
      <c r="D819" s="237" t="s">
        <v>130</v>
      </c>
      <c r="E819" s="238" t="s">
        <v>1185</v>
      </c>
      <c r="F819" s="239" t="s">
        <v>1186</v>
      </c>
      <c r="G819" s="240" t="s">
        <v>160</v>
      </c>
      <c r="H819" s="241">
        <v>0.25600000000000001</v>
      </c>
      <c r="I819" s="242"/>
      <c r="J819" s="243">
        <f>ROUND(I819*H819,2)</f>
        <v>0</v>
      </c>
      <c r="K819" s="244"/>
      <c r="L819" s="45"/>
      <c r="M819" s="245" t="s">
        <v>1</v>
      </c>
      <c r="N819" s="246" t="s">
        <v>38</v>
      </c>
      <c r="O819" s="92"/>
      <c r="P819" s="247">
        <f>O819*H819</f>
        <v>0</v>
      </c>
      <c r="Q819" s="247">
        <v>0</v>
      </c>
      <c r="R819" s="247">
        <f>Q819*H819</f>
        <v>0</v>
      </c>
      <c r="S819" s="247">
        <v>0</v>
      </c>
      <c r="T819" s="248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49" t="s">
        <v>134</v>
      </c>
      <c r="AT819" s="249" t="s">
        <v>130</v>
      </c>
      <c r="AU819" s="249" t="s">
        <v>83</v>
      </c>
      <c r="AY819" s="18" t="s">
        <v>128</v>
      </c>
      <c r="BE819" s="250">
        <f>IF(N819="základní",J819,0)</f>
        <v>0</v>
      </c>
      <c r="BF819" s="250">
        <f>IF(N819="snížená",J819,0)</f>
        <v>0</v>
      </c>
      <c r="BG819" s="250">
        <f>IF(N819="zákl. přenesená",J819,0)</f>
        <v>0</v>
      </c>
      <c r="BH819" s="250">
        <f>IF(N819="sníž. přenesená",J819,0)</f>
        <v>0</v>
      </c>
      <c r="BI819" s="250">
        <f>IF(N819="nulová",J819,0)</f>
        <v>0</v>
      </c>
      <c r="BJ819" s="18" t="s">
        <v>81</v>
      </c>
      <c r="BK819" s="250">
        <f>ROUND(I819*H819,2)</f>
        <v>0</v>
      </c>
      <c r="BL819" s="18" t="s">
        <v>134</v>
      </c>
      <c r="BM819" s="249" t="s">
        <v>1187</v>
      </c>
    </row>
    <row r="820" s="13" customFormat="1">
      <c r="A820" s="13"/>
      <c r="B820" s="251"/>
      <c r="C820" s="252"/>
      <c r="D820" s="253" t="s">
        <v>136</v>
      </c>
      <c r="E820" s="254" t="s">
        <v>1</v>
      </c>
      <c r="F820" s="255" t="s">
        <v>1183</v>
      </c>
      <c r="G820" s="252"/>
      <c r="H820" s="254" t="s">
        <v>1</v>
      </c>
      <c r="I820" s="256"/>
      <c r="J820" s="252"/>
      <c r="K820" s="252"/>
      <c r="L820" s="257"/>
      <c r="M820" s="258"/>
      <c r="N820" s="259"/>
      <c r="O820" s="259"/>
      <c r="P820" s="259"/>
      <c r="Q820" s="259"/>
      <c r="R820" s="259"/>
      <c r="S820" s="259"/>
      <c r="T820" s="260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61" t="s">
        <v>136</v>
      </c>
      <c r="AU820" s="261" t="s">
        <v>83</v>
      </c>
      <c r="AV820" s="13" t="s">
        <v>81</v>
      </c>
      <c r="AW820" s="13" t="s">
        <v>30</v>
      </c>
      <c r="AX820" s="13" t="s">
        <v>73</v>
      </c>
      <c r="AY820" s="261" t="s">
        <v>128</v>
      </c>
    </row>
    <row r="821" s="14" customFormat="1">
      <c r="A821" s="14"/>
      <c r="B821" s="262"/>
      <c r="C821" s="263"/>
      <c r="D821" s="253" t="s">
        <v>136</v>
      </c>
      <c r="E821" s="264" t="s">
        <v>1</v>
      </c>
      <c r="F821" s="265" t="s">
        <v>1184</v>
      </c>
      <c r="G821" s="263"/>
      <c r="H821" s="266">
        <v>0.25600000000000001</v>
      </c>
      <c r="I821" s="267"/>
      <c r="J821" s="263"/>
      <c r="K821" s="263"/>
      <c r="L821" s="268"/>
      <c r="M821" s="269"/>
      <c r="N821" s="270"/>
      <c r="O821" s="270"/>
      <c r="P821" s="270"/>
      <c r="Q821" s="270"/>
      <c r="R821" s="270"/>
      <c r="S821" s="270"/>
      <c r="T821" s="271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72" t="s">
        <v>136</v>
      </c>
      <c r="AU821" s="272" t="s">
        <v>83</v>
      </c>
      <c r="AV821" s="14" t="s">
        <v>83</v>
      </c>
      <c r="AW821" s="14" t="s">
        <v>30</v>
      </c>
      <c r="AX821" s="14" t="s">
        <v>81</v>
      </c>
      <c r="AY821" s="272" t="s">
        <v>128</v>
      </c>
    </row>
    <row r="822" s="2" customFormat="1" ht="16.5" customHeight="1">
      <c r="A822" s="39"/>
      <c r="B822" s="40"/>
      <c r="C822" s="237" t="s">
        <v>593</v>
      </c>
      <c r="D822" s="237" t="s">
        <v>130</v>
      </c>
      <c r="E822" s="238" t="s">
        <v>1188</v>
      </c>
      <c r="F822" s="239" t="s">
        <v>1189</v>
      </c>
      <c r="G822" s="240" t="s">
        <v>160</v>
      </c>
      <c r="H822" s="241">
        <v>7.2629999999999999</v>
      </c>
      <c r="I822" s="242"/>
      <c r="J822" s="243">
        <f>ROUND(I822*H822,2)</f>
        <v>0</v>
      </c>
      <c r="K822" s="244"/>
      <c r="L822" s="45"/>
      <c r="M822" s="245" t="s">
        <v>1</v>
      </c>
      <c r="N822" s="246" t="s">
        <v>38</v>
      </c>
      <c r="O822" s="92"/>
      <c r="P822" s="247">
        <f>O822*H822</f>
        <v>0</v>
      </c>
      <c r="Q822" s="247">
        <v>0</v>
      </c>
      <c r="R822" s="247">
        <f>Q822*H822</f>
        <v>0</v>
      </c>
      <c r="S822" s="247">
        <v>0</v>
      </c>
      <c r="T822" s="248">
        <f>S822*H822</f>
        <v>0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49" t="s">
        <v>134</v>
      </c>
      <c r="AT822" s="249" t="s">
        <v>130</v>
      </c>
      <c r="AU822" s="249" t="s">
        <v>83</v>
      </c>
      <c r="AY822" s="18" t="s">
        <v>128</v>
      </c>
      <c r="BE822" s="250">
        <f>IF(N822="základní",J822,0)</f>
        <v>0</v>
      </c>
      <c r="BF822" s="250">
        <f>IF(N822="snížená",J822,0)</f>
        <v>0</v>
      </c>
      <c r="BG822" s="250">
        <f>IF(N822="zákl. přenesená",J822,0)</f>
        <v>0</v>
      </c>
      <c r="BH822" s="250">
        <f>IF(N822="sníž. přenesená",J822,0)</f>
        <v>0</v>
      </c>
      <c r="BI822" s="250">
        <f>IF(N822="nulová",J822,0)</f>
        <v>0</v>
      </c>
      <c r="BJ822" s="18" t="s">
        <v>81</v>
      </c>
      <c r="BK822" s="250">
        <f>ROUND(I822*H822,2)</f>
        <v>0</v>
      </c>
      <c r="BL822" s="18" t="s">
        <v>134</v>
      </c>
      <c r="BM822" s="249" t="s">
        <v>1190</v>
      </c>
    </row>
    <row r="823" s="13" customFormat="1">
      <c r="A823" s="13"/>
      <c r="B823" s="251"/>
      <c r="C823" s="252"/>
      <c r="D823" s="253" t="s">
        <v>136</v>
      </c>
      <c r="E823" s="254" t="s">
        <v>1</v>
      </c>
      <c r="F823" s="255" t="s">
        <v>950</v>
      </c>
      <c r="G823" s="252"/>
      <c r="H823" s="254" t="s">
        <v>1</v>
      </c>
      <c r="I823" s="256"/>
      <c r="J823" s="252"/>
      <c r="K823" s="252"/>
      <c r="L823" s="257"/>
      <c r="M823" s="258"/>
      <c r="N823" s="259"/>
      <c r="O823" s="259"/>
      <c r="P823" s="259"/>
      <c r="Q823" s="259"/>
      <c r="R823" s="259"/>
      <c r="S823" s="259"/>
      <c r="T823" s="260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61" t="s">
        <v>136</v>
      </c>
      <c r="AU823" s="261" t="s">
        <v>83</v>
      </c>
      <c r="AV823" s="13" t="s">
        <v>81</v>
      </c>
      <c r="AW823" s="13" t="s">
        <v>30</v>
      </c>
      <c r="AX823" s="13" t="s">
        <v>73</v>
      </c>
      <c r="AY823" s="261" t="s">
        <v>128</v>
      </c>
    </row>
    <row r="824" s="14" customFormat="1">
      <c r="A824" s="14"/>
      <c r="B824" s="262"/>
      <c r="C824" s="263"/>
      <c r="D824" s="253" t="s">
        <v>136</v>
      </c>
      <c r="E824" s="264" t="s">
        <v>1</v>
      </c>
      <c r="F824" s="265" t="s">
        <v>1174</v>
      </c>
      <c r="G824" s="263"/>
      <c r="H824" s="266">
        <v>2.0790000000000002</v>
      </c>
      <c r="I824" s="267"/>
      <c r="J824" s="263"/>
      <c r="K824" s="263"/>
      <c r="L824" s="268"/>
      <c r="M824" s="269"/>
      <c r="N824" s="270"/>
      <c r="O824" s="270"/>
      <c r="P824" s="270"/>
      <c r="Q824" s="270"/>
      <c r="R824" s="270"/>
      <c r="S824" s="270"/>
      <c r="T824" s="271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72" t="s">
        <v>136</v>
      </c>
      <c r="AU824" s="272" t="s">
        <v>83</v>
      </c>
      <c r="AV824" s="14" t="s">
        <v>83</v>
      </c>
      <c r="AW824" s="14" t="s">
        <v>30</v>
      </c>
      <c r="AX824" s="14" t="s">
        <v>73</v>
      </c>
      <c r="AY824" s="272" t="s">
        <v>128</v>
      </c>
    </row>
    <row r="825" s="13" customFormat="1">
      <c r="A825" s="13"/>
      <c r="B825" s="251"/>
      <c r="C825" s="252"/>
      <c r="D825" s="253" t="s">
        <v>136</v>
      </c>
      <c r="E825" s="254" t="s">
        <v>1</v>
      </c>
      <c r="F825" s="255" t="s">
        <v>1178</v>
      </c>
      <c r="G825" s="252"/>
      <c r="H825" s="254" t="s">
        <v>1</v>
      </c>
      <c r="I825" s="256"/>
      <c r="J825" s="252"/>
      <c r="K825" s="252"/>
      <c r="L825" s="257"/>
      <c r="M825" s="258"/>
      <c r="N825" s="259"/>
      <c r="O825" s="259"/>
      <c r="P825" s="259"/>
      <c r="Q825" s="259"/>
      <c r="R825" s="259"/>
      <c r="S825" s="259"/>
      <c r="T825" s="260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61" t="s">
        <v>136</v>
      </c>
      <c r="AU825" s="261" t="s">
        <v>83</v>
      </c>
      <c r="AV825" s="13" t="s">
        <v>81</v>
      </c>
      <c r="AW825" s="13" t="s">
        <v>30</v>
      </c>
      <c r="AX825" s="13" t="s">
        <v>73</v>
      </c>
      <c r="AY825" s="261" t="s">
        <v>128</v>
      </c>
    </row>
    <row r="826" s="14" customFormat="1">
      <c r="A826" s="14"/>
      <c r="B826" s="262"/>
      <c r="C826" s="263"/>
      <c r="D826" s="253" t="s">
        <v>136</v>
      </c>
      <c r="E826" s="264" t="s">
        <v>1</v>
      </c>
      <c r="F826" s="265" t="s">
        <v>1179</v>
      </c>
      <c r="G826" s="263"/>
      <c r="H826" s="266">
        <v>5.1840000000000002</v>
      </c>
      <c r="I826" s="267"/>
      <c r="J826" s="263"/>
      <c r="K826" s="263"/>
      <c r="L826" s="268"/>
      <c r="M826" s="269"/>
      <c r="N826" s="270"/>
      <c r="O826" s="270"/>
      <c r="P826" s="270"/>
      <c r="Q826" s="270"/>
      <c r="R826" s="270"/>
      <c r="S826" s="270"/>
      <c r="T826" s="271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72" t="s">
        <v>136</v>
      </c>
      <c r="AU826" s="272" t="s">
        <v>83</v>
      </c>
      <c r="AV826" s="14" t="s">
        <v>83</v>
      </c>
      <c r="AW826" s="14" t="s">
        <v>30</v>
      </c>
      <c r="AX826" s="14" t="s">
        <v>73</v>
      </c>
      <c r="AY826" s="272" t="s">
        <v>128</v>
      </c>
    </row>
    <row r="827" s="15" customFormat="1">
      <c r="A827" s="15"/>
      <c r="B827" s="273"/>
      <c r="C827" s="274"/>
      <c r="D827" s="253" t="s">
        <v>136</v>
      </c>
      <c r="E827" s="275" t="s">
        <v>1</v>
      </c>
      <c r="F827" s="276" t="s">
        <v>176</v>
      </c>
      <c r="G827" s="274"/>
      <c r="H827" s="277">
        <v>7.2629999999999999</v>
      </c>
      <c r="I827" s="278"/>
      <c r="J827" s="274"/>
      <c r="K827" s="274"/>
      <c r="L827" s="279"/>
      <c r="M827" s="280"/>
      <c r="N827" s="281"/>
      <c r="O827" s="281"/>
      <c r="P827" s="281"/>
      <c r="Q827" s="281"/>
      <c r="R827" s="281"/>
      <c r="S827" s="281"/>
      <c r="T827" s="282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15"/>
      <c r="AT827" s="283" t="s">
        <v>136</v>
      </c>
      <c r="AU827" s="283" t="s">
        <v>83</v>
      </c>
      <c r="AV827" s="15" t="s">
        <v>134</v>
      </c>
      <c r="AW827" s="15" t="s">
        <v>30</v>
      </c>
      <c r="AX827" s="15" t="s">
        <v>81</v>
      </c>
      <c r="AY827" s="283" t="s">
        <v>128</v>
      </c>
    </row>
    <row r="828" s="2" customFormat="1" ht="21.75" customHeight="1">
      <c r="A828" s="39"/>
      <c r="B828" s="40"/>
      <c r="C828" s="237" t="s">
        <v>597</v>
      </c>
      <c r="D828" s="237" t="s">
        <v>130</v>
      </c>
      <c r="E828" s="238" t="s">
        <v>1191</v>
      </c>
      <c r="F828" s="239" t="s">
        <v>1192</v>
      </c>
      <c r="G828" s="240" t="s">
        <v>151</v>
      </c>
      <c r="H828" s="241">
        <v>40.359999999999999</v>
      </c>
      <c r="I828" s="242"/>
      <c r="J828" s="243">
        <f>ROUND(I828*H828,2)</f>
        <v>0</v>
      </c>
      <c r="K828" s="244"/>
      <c r="L828" s="45"/>
      <c r="M828" s="245" t="s">
        <v>1</v>
      </c>
      <c r="N828" s="246" t="s">
        <v>38</v>
      </c>
      <c r="O828" s="92"/>
      <c r="P828" s="247">
        <f>O828*H828</f>
        <v>0</v>
      </c>
      <c r="Q828" s="247">
        <v>0.0046499999999999996</v>
      </c>
      <c r="R828" s="247">
        <f>Q828*H828</f>
        <v>0.18767399999999998</v>
      </c>
      <c r="S828" s="247">
        <v>0</v>
      </c>
      <c r="T828" s="248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49" t="s">
        <v>134</v>
      </c>
      <c r="AT828" s="249" t="s">
        <v>130</v>
      </c>
      <c r="AU828" s="249" t="s">
        <v>83</v>
      </c>
      <c r="AY828" s="18" t="s">
        <v>128</v>
      </c>
      <c r="BE828" s="250">
        <f>IF(N828="základní",J828,0)</f>
        <v>0</v>
      </c>
      <c r="BF828" s="250">
        <f>IF(N828="snížená",J828,0)</f>
        <v>0</v>
      </c>
      <c r="BG828" s="250">
        <f>IF(N828="zákl. přenesená",J828,0)</f>
        <v>0</v>
      </c>
      <c r="BH828" s="250">
        <f>IF(N828="sníž. přenesená",J828,0)</f>
        <v>0</v>
      </c>
      <c r="BI828" s="250">
        <f>IF(N828="nulová",J828,0)</f>
        <v>0</v>
      </c>
      <c r="BJ828" s="18" t="s">
        <v>81</v>
      </c>
      <c r="BK828" s="250">
        <f>ROUND(I828*H828,2)</f>
        <v>0</v>
      </c>
      <c r="BL828" s="18" t="s">
        <v>134</v>
      </c>
      <c r="BM828" s="249" t="s">
        <v>1193</v>
      </c>
    </row>
    <row r="829" s="13" customFormat="1">
      <c r="A829" s="13"/>
      <c r="B829" s="251"/>
      <c r="C829" s="252"/>
      <c r="D829" s="253" t="s">
        <v>136</v>
      </c>
      <c r="E829" s="254" t="s">
        <v>1</v>
      </c>
      <c r="F829" s="255" t="s">
        <v>1178</v>
      </c>
      <c r="G829" s="252"/>
      <c r="H829" s="254" t="s">
        <v>1</v>
      </c>
      <c r="I829" s="256"/>
      <c r="J829" s="252"/>
      <c r="K829" s="252"/>
      <c r="L829" s="257"/>
      <c r="M829" s="258"/>
      <c r="N829" s="259"/>
      <c r="O829" s="259"/>
      <c r="P829" s="259"/>
      <c r="Q829" s="259"/>
      <c r="R829" s="259"/>
      <c r="S829" s="259"/>
      <c r="T829" s="260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61" t="s">
        <v>136</v>
      </c>
      <c r="AU829" s="261" t="s">
        <v>83</v>
      </c>
      <c r="AV829" s="13" t="s">
        <v>81</v>
      </c>
      <c r="AW829" s="13" t="s">
        <v>30</v>
      </c>
      <c r="AX829" s="13" t="s">
        <v>73</v>
      </c>
      <c r="AY829" s="261" t="s">
        <v>128</v>
      </c>
    </row>
    <row r="830" s="14" customFormat="1">
      <c r="A830" s="14"/>
      <c r="B830" s="262"/>
      <c r="C830" s="263"/>
      <c r="D830" s="253" t="s">
        <v>136</v>
      </c>
      <c r="E830" s="264" t="s">
        <v>1</v>
      </c>
      <c r="F830" s="265" t="s">
        <v>1194</v>
      </c>
      <c r="G830" s="263"/>
      <c r="H830" s="266">
        <v>22.68</v>
      </c>
      <c r="I830" s="267"/>
      <c r="J830" s="263"/>
      <c r="K830" s="263"/>
      <c r="L830" s="268"/>
      <c r="M830" s="269"/>
      <c r="N830" s="270"/>
      <c r="O830" s="270"/>
      <c r="P830" s="270"/>
      <c r="Q830" s="270"/>
      <c r="R830" s="270"/>
      <c r="S830" s="270"/>
      <c r="T830" s="271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72" t="s">
        <v>136</v>
      </c>
      <c r="AU830" s="272" t="s">
        <v>83</v>
      </c>
      <c r="AV830" s="14" t="s">
        <v>83</v>
      </c>
      <c r="AW830" s="14" t="s">
        <v>30</v>
      </c>
      <c r="AX830" s="14" t="s">
        <v>73</v>
      </c>
      <c r="AY830" s="272" t="s">
        <v>128</v>
      </c>
    </row>
    <row r="831" s="14" customFormat="1">
      <c r="A831" s="14"/>
      <c r="B831" s="262"/>
      <c r="C831" s="263"/>
      <c r="D831" s="253" t="s">
        <v>136</v>
      </c>
      <c r="E831" s="264" t="s">
        <v>1</v>
      </c>
      <c r="F831" s="265" t="s">
        <v>1195</v>
      </c>
      <c r="G831" s="263"/>
      <c r="H831" s="266">
        <v>15.119999999999999</v>
      </c>
      <c r="I831" s="267"/>
      <c r="J831" s="263"/>
      <c r="K831" s="263"/>
      <c r="L831" s="268"/>
      <c r="M831" s="269"/>
      <c r="N831" s="270"/>
      <c r="O831" s="270"/>
      <c r="P831" s="270"/>
      <c r="Q831" s="270"/>
      <c r="R831" s="270"/>
      <c r="S831" s="270"/>
      <c r="T831" s="271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72" t="s">
        <v>136</v>
      </c>
      <c r="AU831" s="272" t="s">
        <v>83</v>
      </c>
      <c r="AV831" s="14" t="s">
        <v>83</v>
      </c>
      <c r="AW831" s="14" t="s">
        <v>30</v>
      </c>
      <c r="AX831" s="14" t="s">
        <v>73</v>
      </c>
      <c r="AY831" s="272" t="s">
        <v>128</v>
      </c>
    </row>
    <row r="832" s="13" customFormat="1">
      <c r="A832" s="13"/>
      <c r="B832" s="251"/>
      <c r="C832" s="252"/>
      <c r="D832" s="253" t="s">
        <v>136</v>
      </c>
      <c r="E832" s="254" t="s">
        <v>1</v>
      </c>
      <c r="F832" s="255" t="s">
        <v>1183</v>
      </c>
      <c r="G832" s="252"/>
      <c r="H832" s="254" t="s">
        <v>1</v>
      </c>
      <c r="I832" s="256"/>
      <c r="J832" s="252"/>
      <c r="K832" s="252"/>
      <c r="L832" s="257"/>
      <c r="M832" s="258"/>
      <c r="N832" s="259"/>
      <c r="O832" s="259"/>
      <c r="P832" s="259"/>
      <c r="Q832" s="259"/>
      <c r="R832" s="259"/>
      <c r="S832" s="259"/>
      <c r="T832" s="260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61" t="s">
        <v>136</v>
      </c>
      <c r="AU832" s="261" t="s">
        <v>83</v>
      </c>
      <c r="AV832" s="13" t="s">
        <v>81</v>
      </c>
      <c r="AW832" s="13" t="s">
        <v>30</v>
      </c>
      <c r="AX832" s="13" t="s">
        <v>73</v>
      </c>
      <c r="AY832" s="261" t="s">
        <v>128</v>
      </c>
    </row>
    <row r="833" s="14" customFormat="1">
      <c r="A833" s="14"/>
      <c r="B833" s="262"/>
      <c r="C833" s="263"/>
      <c r="D833" s="253" t="s">
        <v>136</v>
      </c>
      <c r="E833" s="264" t="s">
        <v>1</v>
      </c>
      <c r="F833" s="265" t="s">
        <v>1196</v>
      </c>
      <c r="G833" s="263"/>
      <c r="H833" s="266">
        <v>1.6000000000000001</v>
      </c>
      <c r="I833" s="267"/>
      <c r="J833" s="263"/>
      <c r="K833" s="263"/>
      <c r="L833" s="268"/>
      <c r="M833" s="269"/>
      <c r="N833" s="270"/>
      <c r="O833" s="270"/>
      <c r="P833" s="270"/>
      <c r="Q833" s="270"/>
      <c r="R833" s="270"/>
      <c r="S833" s="270"/>
      <c r="T833" s="271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72" t="s">
        <v>136</v>
      </c>
      <c r="AU833" s="272" t="s">
        <v>83</v>
      </c>
      <c r="AV833" s="14" t="s">
        <v>83</v>
      </c>
      <c r="AW833" s="14" t="s">
        <v>30</v>
      </c>
      <c r="AX833" s="14" t="s">
        <v>73</v>
      </c>
      <c r="AY833" s="272" t="s">
        <v>128</v>
      </c>
    </row>
    <row r="834" s="14" customFormat="1">
      <c r="A834" s="14"/>
      <c r="B834" s="262"/>
      <c r="C834" s="263"/>
      <c r="D834" s="253" t="s">
        <v>136</v>
      </c>
      <c r="E834" s="264" t="s">
        <v>1</v>
      </c>
      <c r="F834" s="265" t="s">
        <v>1197</v>
      </c>
      <c r="G834" s="263"/>
      <c r="H834" s="266">
        <v>0.95999999999999996</v>
      </c>
      <c r="I834" s="267"/>
      <c r="J834" s="263"/>
      <c r="K834" s="263"/>
      <c r="L834" s="268"/>
      <c r="M834" s="269"/>
      <c r="N834" s="270"/>
      <c r="O834" s="270"/>
      <c r="P834" s="270"/>
      <c r="Q834" s="270"/>
      <c r="R834" s="270"/>
      <c r="S834" s="270"/>
      <c r="T834" s="271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72" t="s">
        <v>136</v>
      </c>
      <c r="AU834" s="272" t="s">
        <v>83</v>
      </c>
      <c r="AV834" s="14" t="s">
        <v>83</v>
      </c>
      <c r="AW834" s="14" t="s">
        <v>30</v>
      </c>
      <c r="AX834" s="14" t="s">
        <v>73</v>
      </c>
      <c r="AY834" s="272" t="s">
        <v>128</v>
      </c>
    </row>
    <row r="835" s="15" customFormat="1">
      <c r="A835" s="15"/>
      <c r="B835" s="273"/>
      <c r="C835" s="274"/>
      <c r="D835" s="253" t="s">
        <v>136</v>
      </c>
      <c r="E835" s="275" t="s">
        <v>1</v>
      </c>
      <c r="F835" s="276" t="s">
        <v>176</v>
      </c>
      <c r="G835" s="274"/>
      <c r="H835" s="277">
        <v>40.359999999999999</v>
      </c>
      <c r="I835" s="278"/>
      <c r="J835" s="274"/>
      <c r="K835" s="274"/>
      <c r="L835" s="279"/>
      <c r="M835" s="280"/>
      <c r="N835" s="281"/>
      <c r="O835" s="281"/>
      <c r="P835" s="281"/>
      <c r="Q835" s="281"/>
      <c r="R835" s="281"/>
      <c r="S835" s="281"/>
      <c r="T835" s="282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T835" s="283" t="s">
        <v>136</v>
      </c>
      <c r="AU835" s="283" t="s">
        <v>83</v>
      </c>
      <c r="AV835" s="15" t="s">
        <v>134</v>
      </c>
      <c r="AW835" s="15" t="s">
        <v>30</v>
      </c>
      <c r="AX835" s="15" t="s">
        <v>81</v>
      </c>
      <c r="AY835" s="283" t="s">
        <v>128</v>
      </c>
    </row>
    <row r="836" s="2" customFormat="1" ht="16.5" customHeight="1">
      <c r="A836" s="39"/>
      <c r="B836" s="40"/>
      <c r="C836" s="237" t="s">
        <v>602</v>
      </c>
      <c r="D836" s="237" t="s">
        <v>130</v>
      </c>
      <c r="E836" s="238" t="s">
        <v>1198</v>
      </c>
      <c r="F836" s="239" t="s">
        <v>1199</v>
      </c>
      <c r="G836" s="240" t="s">
        <v>199</v>
      </c>
      <c r="H836" s="241">
        <v>0.213</v>
      </c>
      <c r="I836" s="242"/>
      <c r="J836" s="243">
        <f>ROUND(I836*H836,2)</f>
        <v>0</v>
      </c>
      <c r="K836" s="244"/>
      <c r="L836" s="45"/>
      <c r="M836" s="245" t="s">
        <v>1</v>
      </c>
      <c r="N836" s="246" t="s">
        <v>38</v>
      </c>
      <c r="O836" s="92"/>
      <c r="P836" s="247">
        <f>O836*H836</f>
        <v>0</v>
      </c>
      <c r="Q836" s="247">
        <v>1.0040899999999999</v>
      </c>
      <c r="R836" s="247">
        <f>Q836*H836</f>
        <v>0.21387116999999997</v>
      </c>
      <c r="S836" s="247">
        <v>0</v>
      </c>
      <c r="T836" s="248">
        <f>S836*H836</f>
        <v>0</v>
      </c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R836" s="249" t="s">
        <v>134</v>
      </c>
      <c r="AT836" s="249" t="s">
        <v>130</v>
      </c>
      <c r="AU836" s="249" t="s">
        <v>83</v>
      </c>
      <c r="AY836" s="18" t="s">
        <v>128</v>
      </c>
      <c r="BE836" s="250">
        <f>IF(N836="základní",J836,0)</f>
        <v>0</v>
      </c>
      <c r="BF836" s="250">
        <f>IF(N836="snížená",J836,0)</f>
        <v>0</v>
      </c>
      <c r="BG836" s="250">
        <f>IF(N836="zákl. přenesená",J836,0)</f>
        <v>0</v>
      </c>
      <c r="BH836" s="250">
        <f>IF(N836="sníž. přenesená",J836,0)</f>
        <v>0</v>
      </c>
      <c r="BI836" s="250">
        <f>IF(N836="nulová",J836,0)</f>
        <v>0</v>
      </c>
      <c r="BJ836" s="18" t="s">
        <v>81</v>
      </c>
      <c r="BK836" s="250">
        <f>ROUND(I836*H836,2)</f>
        <v>0</v>
      </c>
      <c r="BL836" s="18" t="s">
        <v>134</v>
      </c>
      <c r="BM836" s="249" t="s">
        <v>1200</v>
      </c>
    </row>
    <row r="837" s="13" customFormat="1">
      <c r="A837" s="13"/>
      <c r="B837" s="251"/>
      <c r="C837" s="252"/>
      <c r="D837" s="253" t="s">
        <v>136</v>
      </c>
      <c r="E837" s="254" t="s">
        <v>1</v>
      </c>
      <c r="F837" s="255" t="s">
        <v>260</v>
      </c>
      <c r="G837" s="252"/>
      <c r="H837" s="254" t="s">
        <v>1</v>
      </c>
      <c r="I837" s="256"/>
      <c r="J837" s="252"/>
      <c r="K837" s="252"/>
      <c r="L837" s="257"/>
      <c r="M837" s="258"/>
      <c r="N837" s="259"/>
      <c r="O837" s="259"/>
      <c r="P837" s="259"/>
      <c r="Q837" s="259"/>
      <c r="R837" s="259"/>
      <c r="S837" s="259"/>
      <c r="T837" s="260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61" t="s">
        <v>136</v>
      </c>
      <c r="AU837" s="261" t="s">
        <v>83</v>
      </c>
      <c r="AV837" s="13" t="s">
        <v>81</v>
      </c>
      <c r="AW837" s="13" t="s">
        <v>30</v>
      </c>
      <c r="AX837" s="13" t="s">
        <v>73</v>
      </c>
      <c r="AY837" s="261" t="s">
        <v>128</v>
      </c>
    </row>
    <row r="838" s="13" customFormat="1">
      <c r="A838" s="13"/>
      <c r="B838" s="251"/>
      <c r="C838" s="252"/>
      <c r="D838" s="253" t="s">
        <v>136</v>
      </c>
      <c r="E838" s="254" t="s">
        <v>1</v>
      </c>
      <c r="F838" s="255" t="s">
        <v>1201</v>
      </c>
      <c r="G838" s="252"/>
      <c r="H838" s="254" t="s">
        <v>1</v>
      </c>
      <c r="I838" s="256"/>
      <c r="J838" s="252"/>
      <c r="K838" s="252"/>
      <c r="L838" s="257"/>
      <c r="M838" s="258"/>
      <c r="N838" s="259"/>
      <c r="O838" s="259"/>
      <c r="P838" s="259"/>
      <c r="Q838" s="259"/>
      <c r="R838" s="259"/>
      <c r="S838" s="259"/>
      <c r="T838" s="260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61" t="s">
        <v>136</v>
      </c>
      <c r="AU838" s="261" t="s">
        <v>83</v>
      </c>
      <c r="AV838" s="13" t="s">
        <v>81</v>
      </c>
      <c r="AW838" s="13" t="s">
        <v>30</v>
      </c>
      <c r="AX838" s="13" t="s">
        <v>73</v>
      </c>
      <c r="AY838" s="261" t="s">
        <v>128</v>
      </c>
    </row>
    <row r="839" s="14" customFormat="1">
      <c r="A839" s="14"/>
      <c r="B839" s="262"/>
      <c r="C839" s="263"/>
      <c r="D839" s="253" t="s">
        <v>136</v>
      </c>
      <c r="E839" s="264" t="s">
        <v>1</v>
      </c>
      <c r="F839" s="265" t="s">
        <v>1202</v>
      </c>
      <c r="G839" s="263"/>
      <c r="H839" s="266">
        <v>0.082000000000000003</v>
      </c>
      <c r="I839" s="267"/>
      <c r="J839" s="263"/>
      <c r="K839" s="263"/>
      <c r="L839" s="268"/>
      <c r="M839" s="269"/>
      <c r="N839" s="270"/>
      <c r="O839" s="270"/>
      <c r="P839" s="270"/>
      <c r="Q839" s="270"/>
      <c r="R839" s="270"/>
      <c r="S839" s="270"/>
      <c r="T839" s="271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72" t="s">
        <v>136</v>
      </c>
      <c r="AU839" s="272" t="s">
        <v>83</v>
      </c>
      <c r="AV839" s="14" t="s">
        <v>83</v>
      </c>
      <c r="AW839" s="14" t="s">
        <v>30</v>
      </c>
      <c r="AX839" s="14" t="s">
        <v>73</v>
      </c>
      <c r="AY839" s="272" t="s">
        <v>128</v>
      </c>
    </row>
    <row r="840" s="13" customFormat="1">
      <c r="A840" s="13"/>
      <c r="B840" s="251"/>
      <c r="C840" s="252"/>
      <c r="D840" s="253" t="s">
        <v>136</v>
      </c>
      <c r="E840" s="254" t="s">
        <v>1</v>
      </c>
      <c r="F840" s="255" t="s">
        <v>1203</v>
      </c>
      <c r="G840" s="252"/>
      <c r="H840" s="254" t="s">
        <v>1</v>
      </c>
      <c r="I840" s="256"/>
      <c r="J840" s="252"/>
      <c r="K840" s="252"/>
      <c r="L840" s="257"/>
      <c r="M840" s="258"/>
      <c r="N840" s="259"/>
      <c r="O840" s="259"/>
      <c r="P840" s="259"/>
      <c r="Q840" s="259"/>
      <c r="R840" s="259"/>
      <c r="S840" s="259"/>
      <c r="T840" s="260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61" t="s">
        <v>136</v>
      </c>
      <c r="AU840" s="261" t="s">
        <v>83</v>
      </c>
      <c r="AV840" s="13" t="s">
        <v>81</v>
      </c>
      <c r="AW840" s="13" t="s">
        <v>30</v>
      </c>
      <c r="AX840" s="13" t="s">
        <v>73</v>
      </c>
      <c r="AY840" s="261" t="s">
        <v>128</v>
      </c>
    </row>
    <row r="841" s="14" customFormat="1">
      <c r="A841" s="14"/>
      <c r="B841" s="262"/>
      <c r="C841" s="263"/>
      <c r="D841" s="253" t="s">
        <v>136</v>
      </c>
      <c r="E841" s="264" t="s">
        <v>1</v>
      </c>
      <c r="F841" s="265" t="s">
        <v>1204</v>
      </c>
      <c r="G841" s="263"/>
      <c r="H841" s="266">
        <v>0.13100000000000001</v>
      </c>
      <c r="I841" s="267"/>
      <c r="J841" s="263"/>
      <c r="K841" s="263"/>
      <c r="L841" s="268"/>
      <c r="M841" s="269"/>
      <c r="N841" s="270"/>
      <c r="O841" s="270"/>
      <c r="P841" s="270"/>
      <c r="Q841" s="270"/>
      <c r="R841" s="270"/>
      <c r="S841" s="270"/>
      <c r="T841" s="271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72" t="s">
        <v>136</v>
      </c>
      <c r="AU841" s="272" t="s">
        <v>83</v>
      </c>
      <c r="AV841" s="14" t="s">
        <v>83</v>
      </c>
      <c r="AW841" s="14" t="s">
        <v>30</v>
      </c>
      <c r="AX841" s="14" t="s">
        <v>73</v>
      </c>
      <c r="AY841" s="272" t="s">
        <v>128</v>
      </c>
    </row>
    <row r="842" s="15" customFormat="1">
      <c r="A842" s="15"/>
      <c r="B842" s="273"/>
      <c r="C842" s="274"/>
      <c r="D842" s="253" t="s">
        <v>136</v>
      </c>
      <c r="E842" s="275" t="s">
        <v>1</v>
      </c>
      <c r="F842" s="276" t="s">
        <v>176</v>
      </c>
      <c r="G842" s="274"/>
      <c r="H842" s="277">
        <v>0.21300000000000002</v>
      </c>
      <c r="I842" s="278"/>
      <c r="J842" s="274"/>
      <c r="K842" s="274"/>
      <c r="L842" s="279"/>
      <c r="M842" s="280"/>
      <c r="N842" s="281"/>
      <c r="O842" s="281"/>
      <c r="P842" s="281"/>
      <c r="Q842" s="281"/>
      <c r="R842" s="281"/>
      <c r="S842" s="281"/>
      <c r="T842" s="282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T842" s="283" t="s">
        <v>136</v>
      </c>
      <c r="AU842" s="283" t="s">
        <v>83</v>
      </c>
      <c r="AV842" s="15" t="s">
        <v>134</v>
      </c>
      <c r="AW842" s="15" t="s">
        <v>30</v>
      </c>
      <c r="AX842" s="15" t="s">
        <v>81</v>
      </c>
      <c r="AY842" s="283" t="s">
        <v>128</v>
      </c>
    </row>
    <row r="843" s="2" customFormat="1" ht="16.5" customHeight="1">
      <c r="A843" s="39"/>
      <c r="B843" s="40"/>
      <c r="C843" s="237" t="s">
        <v>607</v>
      </c>
      <c r="D843" s="237" t="s">
        <v>130</v>
      </c>
      <c r="E843" s="238" t="s">
        <v>1205</v>
      </c>
      <c r="F843" s="239" t="s">
        <v>1206</v>
      </c>
      <c r="G843" s="240" t="s">
        <v>133</v>
      </c>
      <c r="H843" s="241">
        <v>12</v>
      </c>
      <c r="I843" s="242"/>
      <c r="J843" s="243">
        <f>ROUND(I843*H843,2)</f>
        <v>0</v>
      </c>
      <c r="K843" s="244"/>
      <c r="L843" s="45"/>
      <c r="M843" s="245" t="s">
        <v>1</v>
      </c>
      <c r="N843" s="246" t="s">
        <v>38</v>
      </c>
      <c r="O843" s="92"/>
      <c r="P843" s="247">
        <f>O843*H843</f>
        <v>0</v>
      </c>
      <c r="Q843" s="247">
        <v>0</v>
      </c>
      <c r="R843" s="247">
        <f>Q843*H843</f>
        <v>0</v>
      </c>
      <c r="S843" s="247">
        <v>0</v>
      </c>
      <c r="T843" s="248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49" t="s">
        <v>134</v>
      </c>
      <c r="AT843" s="249" t="s">
        <v>130</v>
      </c>
      <c r="AU843" s="249" t="s">
        <v>83</v>
      </c>
      <c r="AY843" s="18" t="s">
        <v>128</v>
      </c>
      <c r="BE843" s="250">
        <f>IF(N843="základní",J843,0)</f>
        <v>0</v>
      </c>
      <c r="BF843" s="250">
        <f>IF(N843="snížená",J843,0)</f>
        <v>0</v>
      </c>
      <c r="BG843" s="250">
        <f>IF(N843="zákl. přenesená",J843,0)</f>
        <v>0</v>
      </c>
      <c r="BH843" s="250">
        <f>IF(N843="sníž. přenesená",J843,0)</f>
        <v>0</v>
      </c>
      <c r="BI843" s="250">
        <f>IF(N843="nulová",J843,0)</f>
        <v>0</v>
      </c>
      <c r="BJ843" s="18" t="s">
        <v>81</v>
      </c>
      <c r="BK843" s="250">
        <f>ROUND(I843*H843,2)</f>
        <v>0</v>
      </c>
      <c r="BL843" s="18" t="s">
        <v>134</v>
      </c>
      <c r="BM843" s="249" t="s">
        <v>1207</v>
      </c>
    </row>
    <row r="844" s="13" customFormat="1">
      <c r="A844" s="13"/>
      <c r="B844" s="251"/>
      <c r="C844" s="252"/>
      <c r="D844" s="253" t="s">
        <v>136</v>
      </c>
      <c r="E844" s="254" t="s">
        <v>1</v>
      </c>
      <c r="F844" s="255" t="s">
        <v>265</v>
      </c>
      <c r="G844" s="252"/>
      <c r="H844" s="254" t="s">
        <v>1</v>
      </c>
      <c r="I844" s="256"/>
      <c r="J844" s="252"/>
      <c r="K844" s="252"/>
      <c r="L844" s="257"/>
      <c r="M844" s="258"/>
      <c r="N844" s="259"/>
      <c r="O844" s="259"/>
      <c r="P844" s="259"/>
      <c r="Q844" s="259"/>
      <c r="R844" s="259"/>
      <c r="S844" s="259"/>
      <c r="T844" s="260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61" t="s">
        <v>136</v>
      </c>
      <c r="AU844" s="261" t="s">
        <v>83</v>
      </c>
      <c r="AV844" s="13" t="s">
        <v>81</v>
      </c>
      <c r="AW844" s="13" t="s">
        <v>30</v>
      </c>
      <c r="AX844" s="13" t="s">
        <v>73</v>
      </c>
      <c r="AY844" s="261" t="s">
        <v>128</v>
      </c>
    </row>
    <row r="845" s="13" customFormat="1">
      <c r="A845" s="13"/>
      <c r="B845" s="251"/>
      <c r="C845" s="252"/>
      <c r="D845" s="253" t="s">
        <v>136</v>
      </c>
      <c r="E845" s="254" t="s">
        <v>1</v>
      </c>
      <c r="F845" s="255" t="s">
        <v>253</v>
      </c>
      <c r="G845" s="252"/>
      <c r="H845" s="254" t="s">
        <v>1</v>
      </c>
      <c r="I845" s="256"/>
      <c r="J845" s="252"/>
      <c r="K845" s="252"/>
      <c r="L845" s="257"/>
      <c r="M845" s="258"/>
      <c r="N845" s="259"/>
      <c r="O845" s="259"/>
      <c r="P845" s="259"/>
      <c r="Q845" s="259"/>
      <c r="R845" s="259"/>
      <c r="S845" s="259"/>
      <c r="T845" s="260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61" t="s">
        <v>136</v>
      </c>
      <c r="AU845" s="261" t="s">
        <v>83</v>
      </c>
      <c r="AV845" s="13" t="s">
        <v>81</v>
      </c>
      <c r="AW845" s="13" t="s">
        <v>30</v>
      </c>
      <c r="AX845" s="13" t="s">
        <v>73</v>
      </c>
      <c r="AY845" s="261" t="s">
        <v>128</v>
      </c>
    </row>
    <row r="846" s="13" customFormat="1">
      <c r="A846" s="13"/>
      <c r="B846" s="251"/>
      <c r="C846" s="252"/>
      <c r="D846" s="253" t="s">
        <v>136</v>
      </c>
      <c r="E846" s="254" t="s">
        <v>1</v>
      </c>
      <c r="F846" s="255" t="s">
        <v>254</v>
      </c>
      <c r="G846" s="252"/>
      <c r="H846" s="254" t="s">
        <v>1</v>
      </c>
      <c r="I846" s="256"/>
      <c r="J846" s="252"/>
      <c r="K846" s="252"/>
      <c r="L846" s="257"/>
      <c r="M846" s="258"/>
      <c r="N846" s="259"/>
      <c r="O846" s="259"/>
      <c r="P846" s="259"/>
      <c r="Q846" s="259"/>
      <c r="R846" s="259"/>
      <c r="S846" s="259"/>
      <c r="T846" s="260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61" t="s">
        <v>136</v>
      </c>
      <c r="AU846" s="261" t="s">
        <v>83</v>
      </c>
      <c r="AV846" s="13" t="s">
        <v>81</v>
      </c>
      <c r="AW846" s="13" t="s">
        <v>30</v>
      </c>
      <c r="AX846" s="13" t="s">
        <v>73</v>
      </c>
      <c r="AY846" s="261" t="s">
        <v>128</v>
      </c>
    </row>
    <row r="847" s="13" customFormat="1">
      <c r="A847" s="13"/>
      <c r="B847" s="251"/>
      <c r="C847" s="252"/>
      <c r="D847" s="253" t="s">
        <v>136</v>
      </c>
      <c r="E847" s="254" t="s">
        <v>1</v>
      </c>
      <c r="F847" s="255" t="s">
        <v>259</v>
      </c>
      <c r="G847" s="252"/>
      <c r="H847" s="254" t="s">
        <v>1</v>
      </c>
      <c r="I847" s="256"/>
      <c r="J847" s="252"/>
      <c r="K847" s="252"/>
      <c r="L847" s="257"/>
      <c r="M847" s="258"/>
      <c r="N847" s="259"/>
      <c r="O847" s="259"/>
      <c r="P847" s="259"/>
      <c r="Q847" s="259"/>
      <c r="R847" s="259"/>
      <c r="S847" s="259"/>
      <c r="T847" s="260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61" t="s">
        <v>136</v>
      </c>
      <c r="AU847" s="261" t="s">
        <v>83</v>
      </c>
      <c r="AV847" s="13" t="s">
        <v>81</v>
      </c>
      <c r="AW847" s="13" t="s">
        <v>30</v>
      </c>
      <c r="AX847" s="13" t="s">
        <v>73</v>
      </c>
      <c r="AY847" s="261" t="s">
        <v>128</v>
      </c>
    </row>
    <row r="848" s="14" customFormat="1">
      <c r="A848" s="14"/>
      <c r="B848" s="262"/>
      <c r="C848" s="263"/>
      <c r="D848" s="253" t="s">
        <v>136</v>
      </c>
      <c r="E848" s="264" t="s">
        <v>1</v>
      </c>
      <c r="F848" s="265" t="s">
        <v>218</v>
      </c>
      <c r="G848" s="263"/>
      <c r="H848" s="266">
        <v>12</v>
      </c>
      <c r="I848" s="267"/>
      <c r="J848" s="263"/>
      <c r="K848" s="263"/>
      <c r="L848" s="268"/>
      <c r="M848" s="269"/>
      <c r="N848" s="270"/>
      <c r="O848" s="270"/>
      <c r="P848" s="270"/>
      <c r="Q848" s="270"/>
      <c r="R848" s="270"/>
      <c r="S848" s="270"/>
      <c r="T848" s="271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72" t="s">
        <v>136</v>
      </c>
      <c r="AU848" s="272" t="s">
        <v>83</v>
      </c>
      <c r="AV848" s="14" t="s">
        <v>83</v>
      </c>
      <c r="AW848" s="14" t="s">
        <v>30</v>
      </c>
      <c r="AX848" s="14" t="s">
        <v>81</v>
      </c>
      <c r="AY848" s="272" t="s">
        <v>128</v>
      </c>
    </row>
    <row r="849" s="2" customFormat="1" ht="16.5" customHeight="1">
      <c r="A849" s="39"/>
      <c r="B849" s="40"/>
      <c r="C849" s="237" t="s">
        <v>612</v>
      </c>
      <c r="D849" s="237" t="s">
        <v>130</v>
      </c>
      <c r="E849" s="238" t="s">
        <v>1208</v>
      </c>
      <c r="F849" s="239" t="s">
        <v>1209</v>
      </c>
      <c r="G849" s="240" t="s">
        <v>408</v>
      </c>
      <c r="H849" s="241">
        <v>1</v>
      </c>
      <c r="I849" s="242"/>
      <c r="J849" s="243">
        <f>ROUND(I849*H849,2)</f>
        <v>0</v>
      </c>
      <c r="K849" s="244"/>
      <c r="L849" s="45"/>
      <c r="M849" s="245" t="s">
        <v>1</v>
      </c>
      <c r="N849" s="246" t="s">
        <v>38</v>
      </c>
      <c r="O849" s="92"/>
      <c r="P849" s="247">
        <f>O849*H849</f>
        <v>0</v>
      </c>
      <c r="Q849" s="247">
        <v>0</v>
      </c>
      <c r="R849" s="247">
        <f>Q849*H849</f>
        <v>0</v>
      </c>
      <c r="S849" s="247">
        <v>0</v>
      </c>
      <c r="T849" s="248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49" t="s">
        <v>134</v>
      </c>
      <c r="AT849" s="249" t="s">
        <v>130</v>
      </c>
      <c r="AU849" s="249" t="s">
        <v>83</v>
      </c>
      <c r="AY849" s="18" t="s">
        <v>128</v>
      </c>
      <c r="BE849" s="250">
        <f>IF(N849="základní",J849,0)</f>
        <v>0</v>
      </c>
      <c r="BF849" s="250">
        <f>IF(N849="snížená",J849,0)</f>
        <v>0</v>
      </c>
      <c r="BG849" s="250">
        <f>IF(N849="zákl. přenesená",J849,0)</f>
        <v>0</v>
      </c>
      <c r="BH849" s="250">
        <f>IF(N849="sníž. přenesená",J849,0)</f>
        <v>0</v>
      </c>
      <c r="BI849" s="250">
        <f>IF(N849="nulová",J849,0)</f>
        <v>0</v>
      </c>
      <c r="BJ849" s="18" t="s">
        <v>81</v>
      </c>
      <c r="BK849" s="250">
        <f>ROUND(I849*H849,2)</f>
        <v>0</v>
      </c>
      <c r="BL849" s="18" t="s">
        <v>134</v>
      </c>
      <c r="BM849" s="249" t="s">
        <v>1210</v>
      </c>
    </row>
    <row r="850" s="13" customFormat="1">
      <c r="A850" s="13"/>
      <c r="B850" s="251"/>
      <c r="C850" s="252"/>
      <c r="D850" s="253" t="s">
        <v>136</v>
      </c>
      <c r="E850" s="254" t="s">
        <v>1</v>
      </c>
      <c r="F850" s="255" t="s">
        <v>253</v>
      </c>
      <c r="G850" s="252"/>
      <c r="H850" s="254" t="s">
        <v>1</v>
      </c>
      <c r="I850" s="256"/>
      <c r="J850" s="252"/>
      <c r="K850" s="252"/>
      <c r="L850" s="257"/>
      <c r="M850" s="258"/>
      <c r="N850" s="259"/>
      <c r="O850" s="259"/>
      <c r="P850" s="259"/>
      <c r="Q850" s="259"/>
      <c r="R850" s="259"/>
      <c r="S850" s="259"/>
      <c r="T850" s="260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61" t="s">
        <v>136</v>
      </c>
      <c r="AU850" s="261" t="s">
        <v>83</v>
      </c>
      <c r="AV850" s="13" t="s">
        <v>81</v>
      </c>
      <c r="AW850" s="13" t="s">
        <v>30</v>
      </c>
      <c r="AX850" s="13" t="s">
        <v>73</v>
      </c>
      <c r="AY850" s="261" t="s">
        <v>128</v>
      </c>
    </row>
    <row r="851" s="13" customFormat="1">
      <c r="A851" s="13"/>
      <c r="B851" s="251"/>
      <c r="C851" s="252"/>
      <c r="D851" s="253" t="s">
        <v>136</v>
      </c>
      <c r="E851" s="254" t="s">
        <v>1</v>
      </c>
      <c r="F851" s="255" t="s">
        <v>254</v>
      </c>
      <c r="G851" s="252"/>
      <c r="H851" s="254" t="s">
        <v>1</v>
      </c>
      <c r="I851" s="256"/>
      <c r="J851" s="252"/>
      <c r="K851" s="252"/>
      <c r="L851" s="257"/>
      <c r="M851" s="258"/>
      <c r="N851" s="259"/>
      <c r="O851" s="259"/>
      <c r="P851" s="259"/>
      <c r="Q851" s="259"/>
      <c r="R851" s="259"/>
      <c r="S851" s="259"/>
      <c r="T851" s="260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61" t="s">
        <v>136</v>
      </c>
      <c r="AU851" s="261" t="s">
        <v>83</v>
      </c>
      <c r="AV851" s="13" t="s">
        <v>81</v>
      </c>
      <c r="AW851" s="13" t="s">
        <v>30</v>
      </c>
      <c r="AX851" s="13" t="s">
        <v>73</v>
      </c>
      <c r="AY851" s="261" t="s">
        <v>128</v>
      </c>
    </row>
    <row r="852" s="13" customFormat="1">
      <c r="A852" s="13"/>
      <c r="B852" s="251"/>
      <c r="C852" s="252"/>
      <c r="D852" s="253" t="s">
        <v>136</v>
      </c>
      <c r="E852" s="254" t="s">
        <v>1</v>
      </c>
      <c r="F852" s="255" t="s">
        <v>259</v>
      </c>
      <c r="G852" s="252"/>
      <c r="H852" s="254" t="s">
        <v>1</v>
      </c>
      <c r="I852" s="256"/>
      <c r="J852" s="252"/>
      <c r="K852" s="252"/>
      <c r="L852" s="257"/>
      <c r="M852" s="258"/>
      <c r="N852" s="259"/>
      <c r="O852" s="259"/>
      <c r="P852" s="259"/>
      <c r="Q852" s="259"/>
      <c r="R852" s="259"/>
      <c r="S852" s="259"/>
      <c r="T852" s="260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61" t="s">
        <v>136</v>
      </c>
      <c r="AU852" s="261" t="s">
        <v>83</v>
      </c>
      <c r="AV852" s="13" t="s">
        <v>81</v>
      </c>
      <c r="AW852" s="13" t="s">
        <v>30</v>
      </c>
      <c r="AX852" s="13" t="s">
        <v>73</v>
      </c>
      <c r="AY852" s="261" t="s">
        <v>128</v>
      </c>
    </row>
    <row r="853" s="14" customFormat="1">
      <c r="A853" s="14"/>
      <c r="B853" s="262"/>
      <c r="C853" s="263"/>
      <c r="D853" s="253" t="s">
        <v>136</v>
      </c>
      <c r="E853" s="264" t="s">
        <v>1</v>
      </c>
      <c r="F853" s="265" t="s">
        <v>81</v>
      </c>
      <c r="G853" s="263"/>
      <c r="H853" s="266">
        <v>1</v>
      </c>
      <c r="I853" s="267"/>
      <c r="J853" s="263"/>
      <c r="K853" s="263"/>
      <c r="L853" s="268"/>
      <c r="M853" s="269"/>
      <c r="N853" s="270"/>
      <c r="O853" s="270"/>
      <c r="P853" s="270"/>
      <c r="Q853" s="270"/>
      <c r="R853" s="270"/>
      <c r="S853" s="270"/>
      <c r="T853" s="271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72" t="s">
        <v>136</v>
      </c>
      <c r="AU853" s="272" t="s">
        <v>83</v>
      </c>
      <c r="AV853" s="14" t="s">
        <v>83</v>
      </c>
      <c r="AW853" s="14" t="s">
        <v>30</v>
      </c>
      <c r="AX853" s="14" t="s">
        <v>81</v>
      </c>
      <c r="AY853" s="272" t="s">
        <v>128</v>
      </c>
    </row>
    <row r="854" s="2" customFormat="1" ht="16.5" customHeight="1">
      <c r="A854" s="39"/>
      <c r="B854" s="40"/>
      <c r="C854" s="237" t="s">
        <v>404</v>
      </c>
      <c r="D854" s="237" t="s">
        <v>130</v>
      </c>
      <c r="E854" s="238" t="s">
        <v>1211</v>
      </c>
      <c r="F854" s="239" t="s">
        <v>1212</v>
      </c>
      <c r="G854" s="240" t="s">
        <v>133</v>
      </c>
      <c r="H854" s="241">
        <v>68.599999999999994</v>
      </c>
      <c r="I854" s="242"/>
      <c r="J854" s="243">
        <f>ROUND(I854*H854,2)</f>
        <v>0</v>
      </c>
      <c r="K854" s="244"/>
      <c r="L854" s="45"/>
      <c r="M854" s="245" t="s">
        <v>1</v>
      </c>
      <c r="N854" s="246" t="s">
        <v>38</v>
      </c>
      <c r="O854" s="92"/>
      <c r="P854" s="247">
        <f>O854*H854</f>
        <v>0</v>
      </c>
      <c r="Q854" s="247">
        <v>0</v>
      </c>
      <c r="R854" s="247">
        <f>Q854*H854</f>
        <v>0</v>
      </c>
      <c r="S854" s="247">
        <v>0</v>
      </c>
      <c r="T854" s="248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49" t="s">
        <v>134</v>
      </c>
      <c r="AT854" s="249" t="s">
        <v>130</v>
      </c>
      <c r="AU854" s="249" t="s">
        <v>83</v>
      </c>
      <c r="AY854" s="18" t="s">
        <v>128</v>
      </c>
      <c r="BE854" s="250">
        <f>IF(N854="základní",J854,0)</f>
        <v>0</v>
      </c>
      <c r="BF854" s="250">
        <f>IF(N854="snížená",J854,0)</f>
        <v>0</v>
      </c>
      <c r="BG854" s="250">
        <f>IF(N854="zákl. přenesená",J854,0)</f>
        <v>0</v>
      </c>
      <c r="BH854" s="250">
        <f>IF(N854="sníž. přenesená",J854,0)</f>
        <v>0</v>
      </c>
      <c r="BI854" s="250">
        <f>IF(N854="nulová",J854,0)</f>
        <v>0</v>
      </c>
      <c r="BJ854" s="18" t="s">
        <v>81</v>
      </c>
      <c r="BK854" s="250">
        <f>ROUND(I854*H854,2)</f>
        <v>0</v>
      </c>
      <c r="BL854" s="18" t="s">
        <v>134</v>
      </c>
      <c r="BM854" s="249" t="s">
        <v>1213</v>
      </c>
    </row>
    <row r="855" s="13" customFormat="1">
      <c r="A855" s="13"/>
      <c r="B855" s="251"/>
      <c r="C855" s="252"/>
      <c r="D855" s="253" t="s">
        <v>136</v>
      </c>
      <c r="E855" s="254" t="s">
        <v>1</v>
      </c>
      <c r="F855" s="255" t="s">
        <v>1214</v>
      </c>
      <c r="G855" s="252"/>
      <c r="H855" s="254" t="s">
        <v>1</v>
      </c>
      <c r="I855" s="256"/>
      <c r="J855" s="252"/>
      <c r="K855" s="252"/>
      <c r="L855" s="257"/>
      <c r="M855" s="258"/>
      <c r="N855" s="259"/>
      <c r="O855" s="259"/>
      <c r="P855" s="259"/>
      <c r="Q855" s="259"/>
      <c r="R855" s="259"/>
      <c r="S855" s="259"/>
      <c r="T855" s="260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61" t="s">
        <v>136</v>
      </c>
      <c r="AU855" s="261" t="s">
        <v>83</v>
      </c>
      <c r="AV855" s="13" t="s">
        <v>81</v>
      </c>
      <c r="AW855" s="13" t="s">
        <v>30</v>
      </c>
      <c r="AX855" s="13" t="s">
        <v>73</v>
      </c>
      <c r="AY855" s="261" t="s">
        <v>128</v>
      </c>
    </row>
    <row r="856" s="13" customFormat="1">
      <c r="A856" s="13"/>
      <c r="B856" s="251"/>
      <c r="C856" s="252"/>
      <c r="D856" s="253" t="s">
        <v>136</v>
      </c>
      <c r="E856" s="254" t="s">
        <v>1</v>
      </c>
      <c r="F856" s="255" t="s">
        <v>1215</v>
      </c>
      <c r="G856" s="252"/>
      <c r="H856" s="254" t="s">
        <v>1</v>
      </c>
      <c r="I856" s="256"/>
      <c r="J856" s="252"/>
      <c r="K856" s="252"/>
      <c r="L856" s="257"/>
      <c r="M856" s="258"/>
      <c r="N856" s="259"/>
      <c r="O856" s="259"/>
      <c r="P856" s="259"/>
      <c r="Q856" s="259"/>
      <c r="R856" s="259"/>
      <c r="S856" s="259"/>
      <c r="T856" s="260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61" t="s">
        <v>136</v>
      </c>
      <c r="AU856" s="261" t="s">
        <v>83</v>
      </c>
      <c r="AV856" s="13" t="s">
        <v>81</v>
      </c>
      <c r="AW856" s="13" t="s">
        <v>30</v>
      </c>
      <c r="AX856" s="13" t="s">
        <v>73</v>
      </c>
      <c r="AY856" s="261" t="s">
        <v>128</v>
      </c>
    </row>
    <row r="857" s="13" customFormat="1">
      <c r="A857" s="13"/>
      <c r="B857" s="251"/>
      <c r="C857" s="252"/>
      <c r="D857" s="253" t="s">
        <v>136</v>
      </c>
      <c r="E857" s="254" t="s">
        <v>1</v>
      </c>
      <c r="F857" s="255" t="s">
        <v>1216</v>
      </c>
      <c r="G857" s="252"/>
      <c r="H857" s="254" t="s">
        <v>1</v>
      </c>
      <c r="I857" s="256"/>
      <c r="J857" s="252"/>
      <c r="K857" s="252"/>
      <c r="L857" s="257"/>
      <c r="M857" s="258"/>
      <c r="N857" s="259"/>
      <c r="O857" s="259"/>
      <c r="P857" s="259"/>
      <c r="Q857" s="259"/>
      <c r="R857" s="259"/>
      <c r="S857" s="259"/>
      <c r="T857" s="260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61" t="s">
        <v>136</v>
      </c>
      <c r="AU857" s="261" t="s">
        <v>83</v>
      </c>
      <c r="AV857" s="13" t="s">
        <v>81</v>
      </c>
      <c r="AW857" s="13" t="s">
        <v>30</v>
      </c>
      <c r="AX857" s="13" t="s">
        <v>73</v>
      </c>
      <c r="AY857" s="261" t="s">
        <v>128</v>
      </c>
    </row>
    <row r="858" s="13" customFormat="1">
      <c r="A858" s="13"/>
      <c r="B858" s="251"/>
      <c r="C858" s="252"/>
      <c r="D858" s="253" t="s">
        <v>136</v>
      </c>
      <c r="E858" s="254" t="s">
        <v>1</v>
      </c>
      <c r="F858" s="255" t="s">
        <v>1217</v>
      </c>
      <c r="G858" s="252"/>
      <c r="H858" s="254" t="s">
        <v>1</v>
      </c>
      <c r="I858" s="256"/>
      <c r="J858" s="252"/>
      <c r="K858" s="252"/>
      <c r="L858" s="257"/>
      <c r="M858" s="258"/>
      <c r="N858" s="259"/>
      <c r="O858" s="259"/>
      <c r="P858" s="259"/>
      <c r="Q858" s="259"/>
      <c r="R858" s="259"/>
      <c r="S858" s="259"/>
      <c r="T858" s="260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61" t="s">
        <v>136</v>
      </c>
      <c r="AU858" s="261" t="s">
        <v>83</v>
      </c>
      <c r="AV858" s="13" t="s">
        <v>81</v>
      </c>
      <c r="AW858" s="13" t="s">
        <v>30</v>
      </c>
      <c r="AX858" s="13" t="s">
        <v>73</v>
      </c>
      <c r="AY858" s="261" t="s">
        <v>128</v>
      </c>
    </row>
    <row r="859" s="13" customFormat="1">
      <c r="A859" s="13"/>
      <c r="B859" s="251"/>
      <c r="C859" s="252"/>
      <c r="D859" s="253" t="s">
        <v>136</v>
      </c>
      <c r="E859" s="254" t="s">
        <v>1</v>
      </c>
      <c r="F859" s="255" t="s">
        <v>259</v>
      </c>
      <c r="G859" s="252"/>
      <c r="H859" s="254" t="s">
        <v>1</v>
      </c>
      <c r="I859" s="256"/>
      <c r="J859" s="252"/>
      <c r="K859" s="252"/>
      <c r="L859" s="257"/>
      <c r="M859" s="258"/>
      <c r="N859" s="259"/>
      <c r="O859" s="259"/>
      <c r="P859" s="259"/>
      <c r="Q859" s="259"/>
      <c r="R859" s="259"/>
      <c r="S859" s="259"/>
      <c r="T859" s="260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61" t="s">
        <v>136</v>
      </c>
      <c r="AU859" s="261" t="s">
        <v>83</v>
      </c>
      <c r="AV859" s="13" t="s">
        <v>81</v>
      </c>
      <c r="AW859" s="13" t="s">
        <v>30</v>
      </c>
      <c r="AX859" s="13" t="s">
        <v>73</v>
      </c>
      <c r="AY859" s="261" t="s">
        <v>128</v>
      </c>
    </row>
    <row r="860" s="13" customFormat="1">
      <c r="A860" s="13"/>
      <c r="B860" s="251"/>
      <c r="C860" s="252"/>
      <c r="D860" s="253" t="s">
        <v>136</v>
      </c>
      <c r="E860" s="254" t="s">
        <v>1</v>
      </c>
      <c r="F860" s="255" t="s">
        <v>1139</v>
      </c>
      <c r="G860" s="252"/>
      <c r="H860" s="254" t="s">
        <v>1</v>
      </c>
      <c r="I860" s="256"/>
      <c r="J860" s="252"/>
      <c r="K860" s="252"/>
      <c r="L860" s="257"/>
      <c r="M860" s="258"/>
      <c r="N860" s="259"/>
      <c r="O860" s="259"/>
      <c r="P860" s="259"/>
      <c r="Q860" s="259"/>
      <c r="R860" s="259"/>
      <c r="S860" s="259"/>
      <c r="T860" s="260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61" t="s">
        <v>136</v>
      </c>
      <c r="AU860" s="261" t="s">
        <v>83</v>
      </c>
      <c r="AV860" s="13" t="s">
        <v>81</v>
      </c>
      <c r="AW860" s="13" t="s">
        <v>30</v>
      </c>
      <c r="AX860" s="13" t="s">
        <v>73</v>
      </c>
      <c r="AY860" s="261" t="s">
        <v>128</v>
      </c>
    </row>
    <row r="861" s="13" customFormat="1">
      <c r="A861" s="13"/>
      <c r="B861" s="251"/>
      <c r="C861" s="252"/>
      <c r="D861" s="253" t="s">
        <v>136</v>
      </c>
      <c r="E861" s="254" t="s">
        <v>1</v>
      </c>
      <c r="F861" s="255" t="s">
        <v>1218</v>
      </c>
      <c r="G861" s="252"/>
      <c r="H861" s="254" t="s">
        <v>1</v>
      </c>
      <c r="I861" s="256"/>
      <c r="J861" s="252"/>
      <c r="K861" s="252"/>
      <c r="L861" s="257"/>
      <c r="M861" s="258"/>
      <c r="N861" s="259"/>
      <c r="O861" s="259"/>
      <c r="P861" s="259"/>
      <c r="Q861" s="259"/>
      <c r="R861" s="259"/>
      <c r="S861" s="259"/>
      <c r="T861" s="260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61" t="s">
        <v>136</v>
      </c>
      <c r="AU861" s="261" t="s">
        <v>83</v>
      </c>
      <c r="AV861" s="13" t="s">
        <v>81</v>
      </c>
      <c r="AW861" s="13" t="s">
        <v>30</v>
      </c>
      <c r="AX861" s="13" t="s">
        <v>73</v>
      </c>
      <c r="AY861" s="261" t="s">
        <v>128</v>
      </c>
    </row>
    <row r="862" s="14" customFormat="1">
      <c r="A862" s="14"/>
      <c r="B862" s="262"/>
      <c r="C862" s="263"/>
      <c r="D862" s="253" t="s">
        <v>136</v>
      </c>
      <c r="E862" s="264" t="s">
        <v>1</v>
      </c>
      <c r="F862" s="265" t="s">
        <v>1219</v>
      </c>
      <c r="G862" s="263"/>
      <c r="H862" s="266">
        <v>68.599999999999994</v>
      </c>
      <c r="I862" s="267"/>
      <c r="J862" s="263"/>
      <c r="K862" s="263"/>
      <c r="L862" s="268"/>
      <c r="M862" s="269"/>
      <c r="N862" s="270"/>
      <c r="O862" s="270"/>
      <c r="P862" s="270"/>
      <c r="Q862" s="270"/>
      <c r="R862" s="270"/>
      <c r="S862" s="270"/>
      <c r="T862" s="271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72" t="s">
        <v>136</v>
      </c>
      <c r="AU862" s="272" t="s">
        <v>83</v>
      </c>
      <c r="AV862" s="14" t="s">
        <v>83</v>
      </c>
      <c r="AW862" s="14" t="s">
        <v>30</v>
      </c>
      <c r="AX862" s="14" t="s">
        <v>81</v>
      </c>
      <c r="AY862" s="272" t="s">
        <v>128</v>
      </c>
    </row>
    <row r="863" s="2" customFormat="1" ht="16.5" customHeight="1">
      <c r="A863" s="39"/>
      <c r="B863" s="40"/>
      <c r="C863" s="237" t="s">
        <v>627</v>
      </c>
      <c r="D863" s="237" t="s">
        <v>130</v>
      </c>
      <c r="E863" s="238" t="s">
        <v>1220</v>
      </c>
      <c r="F863" s="239" t="s">
        <v>1221</v>
      </c>
      <c r="G863" s="240" t="s">
        <v>133</v>
      </c>
      <c r="H863" s="241">
        <v>68.599999999999994</v>
      </c>
      <c r="I863" s="242"/>
      <c r="J863" s="243">
        <f>ROUND(I863*H863,2)</f>
        <v>0</v>
      </c>
      <c r="K863" s="244"/>
      <c r="L863" s="45"/>
      <c r="M863" s="245" t="s">
        <v>1</v>
      </c>
      <c r="N863" s="246" t="s">
        <v>38</v>
      </c>
      <c r="O863" s="92"/>
      <c r="P863" s="247">
        <f>O863*H863</f>
        <v>0</v>
      </c>
      <c r="Q863" s="247">
        <v>0</v>
      </c>
      <c r="R863" s="247">
        <f>Q863*H863</f>
        <v>0</v>
      </c>
      <c r="S863" s="247">
        <v>0</v>
      </c>
      <c r="T863" s="248">
        <f>S863*H863</f>
        <v>0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49" t="s">
        <v>134</v>
      </c>
      <c r="AT863" s="249" t="s">
        <v>130</v>
      </c>
      <c r="AU863" s="249" t="s">
        <v>83</v>
      </c>
      <c r="AY863" s="18" t="s">
        <v>128</v>
      </c>
      <c r="BE863" s="250">
        <f>IF(N863="základní",J863,0)</f>
        <v>0</v>
      </c>
      <c r="BF863" s="250">
        <f>IF(N863="snížená",J863,0)</f>
        <v>0</v>
      </c>
      <c r="BG863" s="250">
        <f>IF(N863="zákl. přenesená",J863,0)</f>
        <v>0</v>
      </c>
      <c r="BH863" s="250">
        <f>IF(N863="sníž. přenesená",J863,0)</f>
        <v>0</v>
      </c>
      <c r="BI863" s="250">
        <f>IF(N863="nulová",J863,0)</f>
        <v>0</v>
      </c>
      <c r="BJ863" s="18" t="s">
        <v>81</v>
      </c>
      <c r="BK863" s="250">
        <f>ROUND(I863*H863,2)</f>
        <v>0</v>
      </c>
      <c r="BL863" s="18" t="s">
        <v>134</v>
      </c>
      <c r="BM863" s="249" t="s">
        <v>1222</v>
      </c>
    </row>
    <row r="864" s="13" customFormat="1">
      <c r="A864" s="13"/>
      <c r="B864" s="251"/>
      <c r="C864" s="252"/>
      <c r="D864" s="253" t="s">
        <v>136</v>
      </c>
      <c r="E864" s="254" t="s">
        <v>1</v>
      </c>
      <c r="F864" s="255" t="s">
        <v>1223</v>
      </c>
      <c r="G864" s="252"/>
      <c r="H864" s="254" t="s">
        <v>1</v>
      </c>
      <c r="I864" s="256"/>
      <c r="J864" s="252"/>
      <c r="K864" s="252"/>
      <c r="L864" s="257"/>
      <c r="M864" s="258"/>
      <c r="N864" s="259"/>
      <c r="O864" s="259"/>
      <c r="P864" s="259"/>
      <c r="Q864" s="259"/>
      <c r="R864" s="259"/>
      <c r="S864" s="259"/>
      <c r="T864" s="260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61" t="s">
        <v>136</v>
      </c>
      <c r="AU864" s="261" t="s">
        <v>83</v>
      </c>
      <c r="AV864" s="13" t="s">
        <v>81</v>
      </c>
      <c r="AW864" s="13" t="s">
        <v>30</v>
      </c>
      <c r="AX864" s="13" t="s">
        <v>73</v>
      </c>
      <c r="AY864" s="261" t="s">
        <v>128</v>
      </c>
    </row>
    <row r="865" s="13" customFormat="1">
      <c r="A865" s="13"/>
      <c r="B865" s="251"/>
      <c r="C865" s="252"/>
      <c r="D865" s="253" t="s">
        <v>136</v>
      </c>
      <c r="E865" s="254" t="s">
        <v>1</v>
      </c>
      <c r="F865" s="255" t="s">
        <v>259</v>
      </c>
      <c r="G865" s="252"/>
      <c r="H865" s="254" t="s">
        <v>1</v>
      </c>
      <c r="I865" s="256"/>
      <c r="J865" s="252"/>
      <c r="K865" s="252"/>
      <c r="L865" s="257"/>
      <c r="M865" s="258"/>
      <c r="N865" s="259"/>
      <c r="O865" s="259"/>
      <c r="P865" s="259"/>
      <c r="Q865" s="259"/>
      <c r="R865" s="259"/>
      <c r="S865" s="259"/>
      <c r="T865" s="260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61" t="s">
        <v>136</v>
      </c>
      <c r="AU865" s="261" t="s">
        <v>83</v>
      </c>
      <c r="AV865" s="13" t="s">
        <v>81</v>
      </c>
      <c r="AW865" s="13" t="s">
        <v>30</v>
      </c>
      <c r="AX865" s="13" t="s">
        <v>73</v>
      </c>
      <c r="AY865" s="261" t="s">
        <v>128</v>
      </c>
    </row>
    <row r="866" s="13" customFormat="1">
      <c r="A866" s="13"/>
      <c r="B866" s="251"/>
      <c r="C866" s="252"/>
      <c r="D866" s="253" t="s">
        <v>136</v>
      </c>
      <c r="E866" s="254" t="s">
        <v>1</v>
      </c>
      <c r="F866" s="255" t="s">
        <v>1139</v>
      </c>
      <c r="G866" s="252"/>
      <c r="H866" s="254" t="s">
        <v>1</v>
      </c>
      <c r="I866" s="256"/>
      <c r="J866" s="252"/>
      <c r="K866" s="252"/>
      <c r="L866" s="257"/>
      <c r="M866" s="258"/>
      <c r="N866" s="259"/>
      <c r="O866" s="259"/>
      <c r="P866" s="259"/>
      <c r="Q866" s="259"/>
      <c r="R866" s="259"/>
      <c r="S866" s="259"/>
      <c r="T866" s="260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61" t="s">
        <v>136</v>
      </c>
      <c r="AU866" s="261" t="s">
        <v>83</v>
      </c>
      <c r="AV866" s="13" t="s">
        <v>81</v>
      </c>
      <c r="AW866" s="13" t="s">
        <v>30</v>
      </c>
      <c r="AX866" s="13" t="s">
        <v>73</v>
      </c>
      <c r="AY866" s="261" t="s">
        <v>128</v>
      </c>
    </row>
    <row r="867" s="13" customFormat="1">
      <c r="A867" s="13"/>
      <c r="B867" s="251"/>
      <c r="C867" s="252"/>
      <c r="D867" s="253" t="s">
        <v>136</v>
      </c>
      <c r="E867" s="254" t="s">
        <v>1</v>
      </c>
      <c r="F867" s="255" t="s">
        <v>1218</v>
      </c>
      <c r="G867" s="252"/>
      <c r="H867" s="254" t="s">
        <v>1</v>
      </c>
      <c r="I867" s="256"/>
      <c r="J867" s="252"/>
      <c r="K867" s="252"/>
      <c r="L867" s="257"/>
      <c r="M867" s="258"/>
      <c r="N867" s="259"/>
      <c r="O867" s="259"/>
      <c r="P867" s="259"/>
      <c r="Q867" s="259"/>
      <c r="R867" s="259"/>
      <c r="S867" s="259"/>
      <c r="T867" s="260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61" t="s">
        <v>136</v>
      </c>
      <c r="AU867" s="261" t="s">
        <v>83</v>
      </c>
      <c r="AV867" s="13" t="s">
        <v>81</v>
      </c>
      <c r="AW867" s="13" t="s">
        <v>30</v>
      </c>
      <c r="AX867" s="13" t="s">
        <v>73</v>
      </c>
      <c r="AY867" s="261" t="s">
        <v>128</v>
      </c>
    </row>
    <row r="868" s="14" customFormat="1">
      <c r="A868" s="14"/>
      <c r="B868" s="262"/>
      <c r="C868" s="263"/>
      <c r="D868" s="253" t="s">
        <v>136</v>
      </c>
      <c r="E868" s="264" t="s">
        <v>1</v>
      </c>
      <c r="F868" s="265" t="s">
        <v>1219</v>
      </c>
      <c r="G868" s="263"/>
      <c r="H868" s="266">
        <v>68.599999999999994</v>
      </c>
      <c r="I868" s="267"/>
      <c r="J868" s="263"/>
      <c r="K868" s="263"/>
      <c r="L868" s="268"/>
      <c r="M868" s="269"/>
      <c r="N868" s="270"/>
      <c r="O868" s="270"/>
      <c r="P868" s="270"/>
      <c r="Q868" s="270"/>
      <c r="R868" s="270"/>
      <c r="S868" s="270"/>
      <c r="T868" s="271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72" t="s">
        <v>136</v>
      </c>
      <c r="AU868" s="272" t="s">
        <v>83</v>
      </c>
      <c r="AV868" s="14" t="s">
        <v>83</v>
      </c>
      <c r="AW868" s="14" t="s">
        <v>30</v>
      </c>
      <c r="AX868" s="14" t="s">
        <v>81</v>
      </c>
      <c r="AY868" s="272" t="s">
        <v>128</v>
      </c>
    </row>
    <row r="869" s="2" customFormat="1" ht="21.75" customHeight="1">
      <c r="A869" s="39"/>
      <c r="B869" s="40"/>
      <c r="C869" s="237" t="s">
        <v>632</v>
      </c>
      <c r="D869" s="237" t="s">
        <v>130</v>
      </c>
      <c r="E869" s="238" t="s">
        <v>1224</v>
      </c>
      <c r="F869" s="239" t="s">
        <v>1225</v>
      </c>
      <c r="G869" s="240" t="s">
        <v>408</v>
      </c>
      <c r="H869" s="241">
        <v>3</v>
      </c>
      <c r="I869" s="242"/>
      <c r="J869" s="243">
        <f>ROUND(I869*H869,2)</f>
        <v>0</v>
      </c>
      <c r="K869" s="244"/>
      <c r="L869" s="45"/>
      <c r="M869" s="245" t="s">
        <v>1</v>
      </c>
      <c r="N869" s="246" t="s">
        <v>38</v>
      </c>
      <c r="O869" s="92"/>
      <c r="P869" s="247">
        <f>O869*H869</f>
        <v>0</v>
      </c>
      <c r="Q869" s="247">
        <v>0.5</v>
      </c>
      <c r="R869" s="247">
        <f>Q869*H869</f>
        <v>1.5</v>
      </c>
      <c r="S869" s="247">
        <v>0</v>
      </c>
      <c r="T869" s="248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49" t="s">
        <v>134</v>
      </c>
      <c r="AT869" s="249" t="s">
        <v>130</v>
      </c>
      <c r="AU869" s="249" t="s">
        <v>83</v>
      </c>
      <c r="AY869" s="18" t="s">
        <v>128</v>
      </c>
      <c r="BE869" s="250">
        <f>IF(N869="základní",J869,0)</f>
        <v>0</v>
      </c>
      <c r="BF869" s="250">
        <f>IF(N869="snížená",J869,0)</f>
        <v>0</v>
      </c>
      <c r="BG869" s="250">
        <f>IF(N869="zákl. přenesená",J869,0)</f>
        <v>0</v>
      </c>
      <c r="BH869" s="250">
        <f>IF(N869="sníž. přenesená",J869,0)</f>
        <v>0</v>
      </c>
      <c r="BI869" s="250">
        <f>IF(N869="nulová",J869,0)</f>
        <v>0</v>
      </c>
      <c r="BJ869" s="18" t="s">
        <v>81</v>
      </c>
      <c r="BK869" s="250">
        <f>ROUND(I869*H869,2)</f>
        <v>0</v>
      </c>
      <c r="BL869" s="18" t="s">
        <v>134</v>
      </c>
      <c r="BM869" s="249" t="s">
        <v>1226</v>
      </c>
    </row>
    <row r="870" s="13" customFormat="1">
      <c r="A870" s="13"/>
      <c r="B870" s="251"/>
      <c r="C870" s="252"/>
      <c r="D870" s="253" t="s">
        <v>136</v>
      </c>
      <c r="E870" s="254" t="s">
        <v>1</v>
      </c>
      <c r="F870" s="255" t="s">
        <v>1227</v>
      </c>
      <c r="G870" s="252"/>
      <c r="H870" s="254" t="s">
        <v>1</v>
      </c>
      <c r="I870" s="256"/>
      <c r="J870" s="252"/>
      <c r="K870" s="252"/>
      <c r="L870" s="257"/>
      <c r="M870" s="258"/>
      <c r="N870" s="259"/>
      <c r="O870" s="259"/>
      <c r="P870" s="259"/>
      <c r="Q870" s="259"/>
      <c r="R870" s="259"/>
      <c r="S870" s="259"/>
      <c r="T870" s="260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61" t="s">
        <v>136</v>
      </c>
      <c r="AU870" s="261" t="s">
        <v>83</v>
      </c>
      <c r="AV870" s="13" t="s">
        <v>81</v>
      </c>
      <c r="AW870" s="13" t="s">
        <v>30</v>
      </c>
      <c r="AX870" s="13" t="s">
        <v>73</v>
      </c>
      <c r="AY870" s="261" t="s">
        <v>128</v>
      </c>
    </row>
    <row r="871" s="13" customFormat="1">
      <c r="A871" s="13"/>
      <c r="B871" s="251"/>
      <c r="C871" s="252"/>
      <c r="D871" s="253" t="s">
        <v>136</v>
      </c>
      <c r="E871" s="254" t="s">
        <v>1</v>
      </c>
      <c r="F871" s="255" t="s">
        <v>1228</v>
      </c>
      <c r="G871" s="252"/>
      <c r="H871" s="254" t="s">
        <v>1</v>
      </c>
      <c r="I871" s="256"/>
      <c r="J871" s="252"/>
      <c r="K871" s="252"/>
      <c r="L871" s="257"/>
      <c r="M871" s="258"/>
      <c r="N871" s="259"/>
      <c r="O871" s="259"/>
      <c r="P871" s="259"/>
      <c r="Q871" s="259"/>
      <c r="R871" s="259"/>
      <c r="S871" s="259"/>
      <c r="T871" s="260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61" t="s">
        <v>136</v>
      </c>
      <c r="AU871" s="261" t="s">
        <v>83</v>
      </c>
      <c r="AV871" s="13" t="s">
        <v>81</v>
      </c>
      <c r="AW871" s="13" t="s">
        <v>30</v>
      </c>
      <c r="AX871" s="13" t="s">
        <v>73</v>
      </c>
      <c r="AY871" s="261" t="s">
        <v>128</v>
      </c>
    </row>
    <row r="872" s="13" customFormat="1">
      <c r="A872" s="13"/>
      <c r="B872" s="251"/>
      <c r="C872" s="252"/>
      <c r="D872" s="253" t="s">
        <v>136</v>
      </c>
      <c r="E872" s="254" t="s">
        <v>1</v>
      </c>
      <c r="F872" s="255" t="s">
        <v>1007</v>
      </c>
      <c r="G872" s="252"/>
      <c r="H872" s="254" t="s">
        <v>1</v>
      </c>
      <c r="I872" s="256"/>
      <c r="J872" s="252"/>
      <c r="K872" s="252"/>
      <c r="L872" s="257"/>
      <c r="M872" s="258"/>
      <c r="N872" s="259"/>
      <c r="O872" s="259"/>
      <c r="P872" s="259"/>
      <c r="Q872" s="259"/>
      <c r="R872" s="259"/>
      <c r="S872" s="259"/>
      <c r="T872" s="260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61" t="s">
        <v>136</v>
      </c>
      <c r="AU872" s="261" t="s">
        <v>83</v>
      </c>
      <c r="AV872" s="13" t="s">
        <v>81</v>
      </c>
      <c r="AW872" s="13" t="s">
        <v>30</v>
      </c>
      <c r="AX872" s="13" t="s">
        <v>73</v>
      </c>
      <c r="AY872" s="261" t="s">
        <v>128</v>
      </c>
    </row>
    <row r="873" s="13" customFormat="1">
      <c r="A873" s="13"/>
      <c r="B873" s="251"/>
      <c r="C873" s="252"/>
      <c r="D873" s="253" t="s">
        <v>136</v>
      </c>
      <c r="E873" s="254" t="s">
        <v>1</v>
      </c>
      <c r="F873" s="255" t="s">
        <v>254</v>
      </c>
      <c r="G873" s="252"/>
      <c r="H873" s="254" t="s">
        <v>1</v>
      </c>
      <c r="I873" s="256"/>
      <c r="J873" s="252"/>
      <c r="K873" s="252"/>
      <c r="L873" s="257"/>
      <c r="M873" s="258"/>
      <c r="N873" s="259"/>
      <c r="O873" s="259"/>
      <c r="P873" s="259"/>
      <c r="Q873" s="259"/>
      <c r="R873" s="259"/>
      <c r="S873" s="259"/>
      <c r="T873" s="260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61" t="s">
        <v>136</v>
      </c>
      <c r="AU873" s="261" t="s">
        <v>83</v>
      </c>
      <c r="AV873" s="13" t="s">
        <v>81</v>
      </c>
      <c r="AW873" s="13" t="s">
        <v>30</v>
      </c>
      <c r="AX873" s="13" t="s">
        <v>73</v>
      </c>
      <c r="AY873" s="261" t="s">
        <v>128</v>
      </c>
    </row>
    <row r="874" s="13" customFormat="1">
      <c r="A874" s="13"/>
      <c r="B874" s="251"/>
      <c r="C874" s="252"/>
      <c r="D874" s="253" t="s">
        <v>136</v>
      </c>
      <c r="E874" s="254" t="s">
        <v>1</v>
      </c>
      <c r="F874" s="255" t="s">
        <v>259</v>
      </c>
      <c r="G874" s="252"/>
      <c r="H874" s="254" t="s">
        <v>1</v>
      </c>
      <c r="I874" s="256"/>
      <c r="J874" s="252"/>
      <c r="K874" s="252"/>
      <c r="L874" s="257"/>
      <c r="M874" s="258"/>
      <c r="N874" s="259"/>
      <c r="O874" s="259"/>
      <c r="P874" s="259"/>
      <c r="Q874" s="259"/>
      <c r="R874" s="259"/>
      <c r="S874" s="259"/>
      <c r="T874" s="260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61" t="s">
        <v>136</v>
      </c>
      <c r="AU874" s="261" t="s">
        <v>83</v>
      </c>
      <c r="AV874" s="13" t="s">
        <v>81</v>
      </c>
      <c r="AW874" s="13" t="s">
        <v>30</v>
      </c>
      <c r="AX874" s="13" t="s">
        <v>73</v>
      </c>
      <c r="AY874" s="261" t="s">
        <v>128</v>
      </c>
    </row>
    <row r="875" s="13" customFormat="1">
      <c r="A875" s="13"/>
      <c r="B875" s="251"/>
      <c r="C875" s="252"/>
      <c r="D875" s="253" t="s">
        <v>136</v>
      </c>
      <c r="E875" s="254" t="s">
        <v>1</v>
      </c>
      <c r="F875" s="255" t="s">
        <v>260</v>
      </c>
      <c r="G875" s="252"/>
      <c r="H875" s="254" t="s">
        <v>1</v>
      </c>
      <c r="I875" s="256"/>
      <c r="J875" s="252"/>
      <c r="K875" s="252"/>
      <c r="L875" s="257"/>
      <c r="M875" s="258"/>
      <c r="N875" s="259"/>
      <c r="O875" s="259"/>
      <c r="P875" s="259"/>
      <c r="Q875" s="259"/>
      <c r="R875" s="259"/>
      <c r="S875" s="259"/>
      <c r="T875" s="260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61" t="s">
        <v>136</v>
      </c>
      <c r="AU875" s="261" t="s">
        <v>83</v>
      </c>
      <c r="AV875" s="13" t="s">
        <v>81</v>
      </c>
      <c r="AW875" s="13" t="s">
        <v>30</v>
      </c>
      <c r="AX875" s="13" t="s">
        <v>73</v>
      </c>
      <c r="AY875" s="261" t="s">
        <v>128</v>
      </c>
    </row>
    <row r="876" s="14" customFormat="1">
      <c r="A876" s="14"/>
      <c r="B876" s="262"/>
      <c r="C876" s="263"/>
      <c r="D876" s="253" t="s">
        <v>136</v>
      </c>
      <c r="E876" s="264" t="s">
        <v>1</v>
      </c>
      <c r="F876" s="265" t="s">
        <v>143</v>
      </c>
      <c r="G876" s="263"/>
      <c r="H876" s="266">
        <v>3</v>
      </c>
      <c r="I876" s="267"/>
      <c r="J876" s="263"/>
      <c r="K876" s="263"/>
      <c r="L876" s="268"/>
      <c r="M876" s="269"/>
      <c r="N876" s="270"/>
      <c r="O876" s="270"/>
      <c r="P876" s="270"/>
      <c r="Q876" s="270"/>
      <c r="R876" s="270"/>
      <c r="S876" s="270"/>
      <c r="T876" s="271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72" t="s">
        <v>136</v>
      </c>
      <c r="AU876" s="272" t="s">
        <v>83</v>
      </c>
      <c r="AV876" s="14" t="s">
        <v>83</v>
      </c>
      <c r="AW876" s="14" t="s">
        <v>30</v>
      </c>
      <c r="AX876" s="14" t="s">
        <v>81</v>
      </c>
      <c r="AY876" s="272" t="s">
        <v>128</v>
      </c>
    </row>
    <row r="877" s="2" customFormat="1" ht="16.5" customHeight="1">
      <c r="A877" s="39"/>
      <c r="B877" s="40"/>
      <c r="C877" s="295" t="s">
        <v>636</v>
      </c>
      <c r="D877" s="295" t="s">
        <v>219</v>
      </c>
      <c r="E877" s="296" t="s">
        <v>1229</v>
      </c>
      <c r="F877" s="297" t="s">
        <v>1230</v>
      </c>
      <c r="G877" s="298" t="s">
        <v>408</v>
      </c>
      <c r="H877" s="299">
        <v>3.0449999999999999</v>
      </c>
      <c r="I877" s="300"/>
      <c r="J877" s="301">
        <f>ROUND(I877*H877,2)</f>
        <v>0</v>
      </c>
      <c r="K877" s="302"/>
      <c r="L877" s="303"/>
      <c r="M877" s="304" t="s">
        <v>1</v>
      </c>
      <c r="N877" s="305" t="s">
        <v>38</v>
      </c>
      <c r="O877" s="92"/>
      <c r="P877" s="247">
        <f>O877*H877</f>
        <v>0</v>
      </c>
      <c r="Q877" s="247">
        <v>2.1000000000000001</v>
      </c>
      <c r="R877" s="247">
        <f>Q877*H877</f>
        <v>6.3944999999999999</v>
      </c>
      <c r="S877" s="247">
        <v>0</v>
      </c>
      <c r="T877" s="248">
        <f>S877*H877</f>
        <v>0</v>
      </c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R877" s="249" t="s">
        <v>184</v>
      </c>
      <c r="AT877" s="249" t="s">
        <v>219</v>
      </c>
      <c r="AU877" s="249" t="s">
        <v>83</v>
      </c>
      <c r="AY877" s="18" t="s">
        <v>128</v>
      </c>
      <c r="BE877" s="250">
        <f>IF(N877="základní",J877,0)</f>
        <v>0</v>
      </c>
      <c r="BF877" s="250">
        <f>IF(N877="snížená",J877,0)</f>
        <v>0</v>
      </c>
      <c r="BG877" s="250">
        <f>IF(N877="zákl. přenesená",J877,0)</f>
        <v>0</v>
      </c>
      <c r="BH877" s="250">
        <f>IF(N877="sníž. přenesená",J877,0)</f>
        <v>0</v>
      </c>
      <c r="BI877" s="250">
        <f>IF(N877="nulová",J877,0)</f>
        <v>0</v>
      </c>
      <c r="BJ877" s="18" t="s">
        <v>81</v>
      </c>
      <c r="BK877" s="250">
        <f>ROUND(I877*H877,2)</f>
        <v>0</v>
      </c>
      <c r="BL877" s="18" t="s">
        <v>134</v>
      </c>
      <c r="BM877" s="249" t="s">
        <v>1231</v>
      </c>
    </row>
    <row r="878" s="13" customFormat="1">
      <c r="A878" s="13"/>
      <c r="B878" s="251"/>
      <c r="C878" s="252"/>
      <c r="D878" s="253" t="s">
        <v>136</v>
      </c>
      <c r="E878" s="254" t="s">
        <v>1</v>
      </c>
      <c r="F878" s="255" t="s">
        <v>1232</v>
      </c>
      <c r="G878" s="252"/>
      <c r="H878" s="254" t="s">
        <v>1</v>
      </c>
      <c r="I878" s="256"/>
      <c r="J878" s="252"/>
      <c r="K878" s="252"/>
      <c r="L878" s="257"/>
      <c r="M878" s="258"/>
      <c r="N878" s="259"/>
      <c r="O878" s="259"/>
      <c r="P878" s="259"/>
      <c r="Q878" s="259"/>
      <c r="R878" s="259"/>
      <c r="S878" s="259"/>
      <c r="T878" s="260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61" t="s">
        <v>136</v>
      </c>
      <c r="AU878" s="261" t="s">
        <v>83</v>
      </c>
      <c r="AV878" s="13" t="s">
        <v>81</v>
      </c>
      <c r="AW878" s="13" t="s">
        <v>30</v>
      </c>
      <c r="AX878" s="13" t="s">
        <v>73</v>
      </c>
      <c r="AY878" s="261" t="s">
        <v>128</v>
      </c>
    </row>
    <row r="879" s="13" customFormat="1">
      <c r="A879" s="13"/>
      <c r="B879" s="251"/>
      <c r="C879" s="252"/>
      <c r="D879" s="253" t="s">
        <v>136</v>
      </c>
      <c r="E879" s="254" t="s">
        <v>1</v>
      </c>
      <c r="F879" s="255" t="s">
        <v>1233</v>
      </c>
      <c r="G879" s="252"/>
      <c r="H879" s="254" t="s">
        <v>1</v>
      </c>
      <c r="I879" s="256"/>
      <c r="J879" s="252"/>
      <c r="K879" s="252"/>
      <c r="L879" s="257"/>
      <c r="M879" s="258"/>
      <c r="N879" s="259"/>
      <c r="O879" s="259"/>
      <c r="P879" s="259"/>
      <c r="Q879" s="259"/>
      <c r="R879" s="259"/>
      <c r="S879" s="259"/>
      <c r="T879" s="260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61" t="s">
        <v>136</v>
      </c>
      <c r="AU879" s="261" t="s">
        <v>83</v>
      </c>
      <c r="AV879" s="13" t="s">
        <v>81</v>
      </c>
      <c r="AW879" s="13" t="s">
        <v>30</v>
      </c>
      <c r="AX879" s="13" t="s">
        <v>73</v>
      </c>
      <c r="AY879" s="261" t="s">
        <v>128</v>
      </c>
    </row>
    <row r="880" s="13" customFormat="1">
      <c r="A880" s="13"/>
      <c r="B880" s="251"/>
      <c r="C880" s="252"/>
      <c r="D880" s="253" t="s">
        <v>136</v>
      </c>
      <c r="E880" s="254" t="s">
        <v>1</v>
      </c>
      <c r="F880" s="255" t="s">
        <v>1234</v>
      </c>
      <c r="G880" s="252"/>
      <c r="H880" s="254" t="s">
        <v>1</v>
      </c>
      <c r="I880" s="256"/>
      <c r="J880" s="252"/>
      <c r="K880" s="252"/>
      <c r="L880" s="257"/>
      <c r="M880" s="258"/>
      <c r="N880" s="259"/>
      <c r="O880" s="259"/>
      <c r="P880" s="259"/>
      <c r="Q880" s="259"/>
      <c r="R880" s="259"/>
      <c r="S880" s="259"/>
      <c r="T880" s="260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61" t="s">
        <v>136</v>
      </c>
      <c r="AU880" s="261" t="s">
        <v>83</v>
      </c>
      <c r="AV880" s="13" t="s">
        <v>81</v>
      </c>
      <c r="AW880" s="13" t="s">
        <v>30</v>
      </c>
      <c r="AX880" s="13" t="s">
        <v>73</v>
      </c>
      <c r="AY880" s="261" t="s">
        <v>128</v>
      </c>
    </row>
    <row r="881" s="13" customFormat="1">
      <c r="A881" s="13"/>
      <c r="B881" s="251"/>
      <c r="C881" s="252"/>
      <c r="D881" s="253" t="s">
        <v>136</v>
      </c>
      <c r="E881" s="254" t="s">
        <v>1</v>
      </c>
      <c r="F881" s="255" t="s">
        <v>1235</v>
      </c>
      <c r="G881" s="252"/>
      <c r="H881" s="254" t="s">
        <v>1</v>
      </c>
      <c r="I881" s="256"/>
      <c r="J881" s="252"/>
      <c r="K881" s="252"/>
      <c r="L881" s="257"/>
      <c r="M881" s="258"/>
      <c r="N881" s="259"/>
      <c r="O881" s="259"/>
      <c r="P881" s="259"/>
      <c r="Q881" s="259"/>
      <c r="R881" s="259"/>
      <c r="S881" s="259"/>
      <c r="T881" s="260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61" t="s">
        <v>136</v>
      </c>
      <c r="AU881" s="261" t="s">
        <v>83</v>
      </c>
      <c r="AV881" s="13" t="s">
        <v>81</v>
      </c>
      <c r="AW881" s="13" t="s">
        <v>30</v>
      </c>
      <c r="AX881" s="13" t="s">
        <v>73</v>
      </c>
      <c r="AY881" s="261" t="s">
        <v>128</v>
      </c>
    </row>
    <row r="882" s="13" customFormat="1">
      <c r="A882" s="13"/>
      <c r="B882" s="251"/>
      <c r="C882" s="252"/>
      <c r="D882" s="253" t="s">
        <v>136</v>
      </c>
      <c r="E882" s="254" t="s">
        <v>1</v>
      </c>
      <c r="F882" s="255" t="s">
        <v>1236</v>
      </c>
      <c r="G882" s="252"/>
      <c r="H882" s="254" t="s">
        <v>1</v>
      </c>
      <c r="I882" s="256"/>
      <c r="J882" s="252"/>
      <c r="K882" s="252"/>
      <c r="L882" s="257"/>
      <c r="M882" s="258"/>
      <c r="N882" s="259"/>
      <c r="O882" s="259"/>
      <c r="P882" s="259"/>
      <c r="Q882" s="259"/>
      <c r="R882" s="259"/>
      <c r="S882" s="259"/>
      <c r="T882" s="260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61" t="s">
        <v>136</v>
      </c>
      <c r="AU882" s="261" t="s">
        <v>83</v>
      </c>
      <c r="AV882" s="13" t="s">
        <v>81</v>
      </c>
      <c r="AW882" s="13" t="s">
        <v>30</v>
      </c>
      <c r="AX882" s="13" t="s">
        <v>73</v>
      </c>
      <c r="AY882" s="261" t="s">
        <v>128</v>
      </c>
    </row>
    <row r="883" s="13" customFormat="1">
      <c r="A883" s="13"/>
      <c r="B883" s="251"/>
      <c r="C883" s="252"/>
      <c r="D883" s="253" t="s">
        <v>136</v>
      </c>
      <c r="E883" s="254" t="s">
        <v>1</v>
      </c>
      <c r="F883" s="255" t="s">
        <v>1237</v>
      </c>
      <c r="G883" s="252"/>
      <c r="H883" s="254" t="s">
        <v>1</v>
      </c>
      <c r="I883" s="256"/>
      <c r="J883" s="252"/>
      <c r="K883" s="252"/>
      <c r="L883" s="257"/>
      <c r="M883" s="258"/>
      <c r="N883" s="259"/>
      <c r="O883" s="259"/>
      <c r="P883" s="259"/>
      <c r="Q883" s="259"/>
      <c r="R883" s="259"/>
      <c r="S883" s="259"/>
      <c r="T883" s="260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61" t="s">
        <v>136</v>
      </c>
      <c r="AU883" s="261" t="s">
        <v>83</v>
      </c>
      <c r="AV883" s="13" t="s">
        <v>81</v>
      </c>
      <c r="AW883" s="13" t="s">
        <v>30</v>
      </c>
      <c r="AX883" s="13" t="s">
        <v>73</v>
      </c>
      <c r="AY883" s="261" t="s">
        <v>128</v>
      </c>
    </row>
    <row r="884" s="13" customFormat="1">
      <c r="A884" s="13"/>
      <c r="B884" s="251"/>
      <c r="C884" s="252"/>
      <c r="D884" s="253" t="s">
        <v>136</v>
      </c>
      <c r="E884" s="254" t="s">
        <v>1</v>
      </c>
      <c r="F884" s="255" t="s">
        <v>259</v>
      </c>
      <c r="G884" s="252"/>
      <c r="H884" s="254" t="s">
        <v>1</v>
      </c>
      <c r="I884" s="256"/>
      <c r="J884" s="252"/>
      <c r="K884" s="252"/>
      <c r="L884" s="257"/>
      <c r="M884" s="258"/>
      <c r="N884" s="259"/>
      <c r="O884" s="259"/>
      <c r="P884" s="259"/>
      <c r="Q884" s="259"/>
      <c r="R884" s="259"/>
      <c r="S884" s="259"/>
      <c r="T884" s="260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61" t="s">
        <v>136</v>
      </c>
      <c r="AU884" s="261" t="s">
        <v>83</v>
      </c>
      <c r="AV884" s="13" t="s">
        <v>81</v>
      </c>
      <c r="AW884" s="13" t="s">
        <v>30</v>
      </c>
      <c r="AX884" s="13" t="s">
        <v>73</v>
      </c>
      <c r="AY884" s="261" t="s">
        <v>128</v>
      </c>
    </row>
    <row r="885" s="13" customFormat="1">
      <c r="A885" s="13"/>
      <c r="B885" s="251"/>
      <c r="C885" s="252"/>
      <c r="D885" s="253" t="s">
        <v>136</v>
      </c>
      <c r="E885" s="254" t="s">
        <v>1</v>
      </c>
      <c r="F885" s="255" t="s">
        <v>260</v>
      </c>
      <c r="G885" s="252"/>
      <c r="H885" s="254" t="s">
        <v>1</v>
      </c>
      <c r="I885" s="256"/>
      <c r="J885" s="252"/>
      <c r="K885" s="252"/>
      <c r="L885" s="257"/>
      <c r="M885" s="258"/>
      <c r="N885" s="259"/>
      <c r="O885" s="259"/>
      <c r="P885" s="259"/>
      <c r="Q885" s="259"/>
      <c r="R885" s="259"/>
      <c r="S885" s="259"/>
      <c r="T885" s="260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61" t="s">
        <v>136</v>
      </c>
      <c r="AU885" s="261" t="s">
        <v>83</v>
      </c>
      <c r="AV885" s="13" t="s">
        <v>81</v>
      </c>
      <c r="AW885" s="13" t="s">
        <v>30</v>
      </c>
      <c r="AX885" s="13" t="s">
        <v>73</v>
      </c>
      <c r="AY885" s="261" t="s">
        <v>128</v>
      </c>
    </row>
    <row r="886" s="14" customFormat="1">
      <c r="A886" s="14"/>
      <c r="B886" s="262"/>
      <c r="C886" s="263"/>
      <c r="D886" s="253" t="s">
        <v>136</v>
      </c>
      <c r="E886" s="264" t="s">
        <v>1</v>
      </c>
      <c r="F886" s="265" t="s">
        <v>1238</v>
      </c>
      <c r="G886" s="263"/>
      <c r="H886" s="266">
        <v>3.0449999999999999</v>
      </c>
      <c r="I886" s="267"/>
      <c r="J886" s="263"/>
      <c r="K886" s="263"/>
      <c r="L886" s="268"/>
      <c r="M886" s="269"/>
      <c r="N886" s="270"/>
      <c r="O886" s="270"/>
      <c r="P886" s="270"/>
      <c r="Q886" s="270"/>
      <c r="R886" s="270"/>
      <c r="S886" s="270"/>
      <c r="T886" s="271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72" t="s">
        <v>136</v>
      </c>
      <c r="AU886" s="272" t="s">
        <v>83</v>
      </c>
      <c r="AV886" s="14" t="s">
        <v>83</v>
      </c>
      <c r="AW886" s="14" t="s">
        <v>30</v>
      </c>
      <c r="AX886" s="14" t="s">
        <v>81</v>
      </c>
      <c r="AY886" s="272" t="s">
        <v>128</v>
      </c>
    </row>
    <row r="887" s="2" customFormat="1" ht="21.75" customHeight="1">
      <c r="A887" s="39"/>
      <c r="B887" s="40"/>
      <c r="C887" s="295" t="s">
        <v>515</v>
      </c>
      <c r="D887" s="295" t="s">
        <v>219</v>
      </c>
      <c r="E887" s="296" t="s">
        <v>1239</v>
      </c>
      <c r="F887" s="297" t="s">
        <v>1240</v>
      </c>
      <c r="G887" s="298" t="s">
        <v>408</v>
      </c>
      <c r="H887" s="299">
        <v>8</v>
      </c>
      <c r="I887" s="300"/>
      <c r="J887" s="301">
        <f>ROUND(I887*H887,2)</f>
        <v>0</v>
      </c>
      <c r="K887" s="302"/>
      <c r="L887" s="303"/>
      <c r="M887" s="304" t="s">
        <v>1</v>
      </c>
      <c r="N887" s="305" t="s">
        <v>38</v>
      </c>
      <c r="O887" s="92"/>
      <c r="P887" s="247">
        <f>O887*H887</f>
        <v>0</v>
      </c>
      <c r="Q887" s="247">
        <v>0.002</v>
      </c>
      <c r="R887" s="247">
        <f>Q887*H887</f>
        <v>0.016</v>
      </c>
      <c r="S887" s="247">
        <v>0</v>
      </c>
      <c r="T887" s="248">
        <f>S887*H887</f>
        <v>0</v>
      </c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R887" s="249" t="s">
        <v>184</v>
      </c>
      <c r="AT887" s="249" t="s">
        <v>219</v>
      </c>
      <c r="AU887" s="249" t="s">
        <v>83</v>
      </c>
      <c r="AY887" s="18" t="s">
        <v>128</v>
      </c>
      <c r="BE887" s="250">
        <f>IF(N887="základní",J887,0)</f>
        <v>0</v>
      </c>
      <c r="BF887" s="250">
        <f>IF(N887="snížená",J887,0)</f>
        <v>0</v>
      </c>
      <c r="BG887" s="250">
        <f>IF(N887="zákl. přenesená",J887,0)</f>
        <v>0</v>
      </c>
      <c r="BH887" s="250">
        <f>IF(N887="sníž. přenesená",J887,0)</f>
        <v>0</v>
      </c>
      <c r="BI887" s="250">
        <f>IF(N887="nulová",J887,0)</f>
        <v>0</v>
      </c>
      <c r="BJ887" s="18" t="s">
        <v>81</v>
      </c>
      <c r="BK887" s="250">
        <f>ROUND(I887*H887,2)</f>
        <v>0</v>
      </c>
      <c r="BL887" s="18" t="s">
        <v>134</v>
      </c>
      <c r="BM887" s="249" t="s">
        <v>1241</v>
      </c>
    </row>
    <row r="888" s="13" customFormat="1">
      <c r="A888" s="13"/>
      <c r="B888" s="251"/>
      <c r="C888" s="252"/>
      <c r="D888" s="253" t="s">
        <v>136</v>
      </c>
      <c r="E888" s="254" t="s">
        <v>1</v>
      </c>
      <c r="F888" s="255" t="s">
        <v>421</v>
      </c>
      <c r="G888" s="252"/>
      <c r="H888" s="254" t="s">
        <v>1</v>
      </c>
      <c r="I888" s="256"/>
      <c r="J888" s="252"/>
      <c r="K888" s="252"/>
      <c r="L888" s="257"/>
      <c r="M888" s="258"/>
      <c r="N888" s="259"/>
      <c r="O888" s="259"/>
      <c r="P888" s="259"/>
      <c r="Q888" s="259"/>
      <c r="R888" s="259"/>
      <c r="S888" s="259"/>
      <c r="T888" s="260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61" t="s">
        <v>136</v>
      </c>
      <c r="AU888" s="261" t="s">
        <v>83</v>
      </c>
      <c r="AV888" s="13" t="s">
        <v>81</v>
      </c>
      <c r="AW888" s="13" t="s">
        <v>30</v>
      </c>
      <c r="AX888" s="13" t="s">
        <v>73</v>
      </c>
      <c r="AY888" s="261" t="s">
        <v>128</v>
      </c>
    </row>
    <row r="889" s="13" customFormat="1">
      <c r="A889" s="13"/>
      <c r="B889" s="251"/>
      <c r="C889" s="252"/>
      <c r="D889" s="253" t="s">
        <v>136</v>
      </c>
      <c r="E889" s="254" t="s">
        <v>1</v>
      </c>
      <c r="F889" s="255" t="s">
        <v>260</v>
      </c>
      <c r="G889" s="252"/>
      <c r="H889" s="254" t="s">
        <v>1</v>
      </c>
      <c r="I889" s="256"/>
      <c r="J889" s="252"/>
      <c r="K889" s="252"/>
      <c r="L889" s="257"/>
      <c r="M889" s="258"/>
      <c r="N889" s="259"/>
      <c r="O889" s="259"/>
      <c r="P889" s="259"/>
      <c r="Q889" s="259"/>
      <c r="R889" s="259"/>
      <c r="S889" s="259"/>
      <c r="T889" s="260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61" t="s">
        <v>136</v>
      </c>
      <c r="AU889" s="261" t="s">
        <v>83</v>
      </c>
      <c r="AV889" s="13" t="s">
        <v>81</v>
      </c>
      <c r="AW889" s="13" t="s">
        <v>30</v>
      </c>
      <c r="AX889" s="13" t="s">
        <v>73</v>
      </c>
      <c r="AY889" s="261" t="s">
        <v>128</v>
      </c>
    </row>
    <row r="890" s="14" customFormat="1">
      <c r="A890" s="14"/>
      <c r="B890" s="262"/>
      <c r="C890" s="263"/>
      <c r="D890" s="253" t="s">
        <v>136</v>
      </c>
      <c r="E890" s="264" t="s">
        <v>1</v>
      </c>
      <c r="F890" s="265" t="s">
        <v>184</v>
      </c>
      <c r="G890" s="263"/>
      <c r="H890" s="266">
        <v>8</v>
      </c>
      <c r="I890" s="267"/>
      <c r="J890" s="263"/>
      <c r="K890" s="263"/>
      <c r="L890" s="268"/>
      <c r="M890" s="269"/>
      <c r="N890" s="270"/>
      <c r="O890" s="270"/>
      <c r="P890" s="270"/>
      <c r="Q890" s="270"/>
      <c r="R890" s="270"/>
      <c r="S890" s="270"/>
      <c r="T890" s="271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72" t="s">
        <v>136</v>
      </c>
      <c r="AU890" s="272" t="s">
        <v>83</v>
      </c>
      <c r="AV890" s="14" t="s">
        <v>83</v>
      </c>
      <c r="AW890" s="14" t="s">
        <v>30</v>
      </c>
      <c r="AX890" s="14" t="s">
        <v>81</v>
      </c>
      <c r="AY890" s="272" t="s">
        <v>128</v>
      </c>
    </row>
    <row r="891" s="2" customFormat="1" ht="16.5" customHeight="1">
      <c r="A891" s="39"/>
      <c r="B891" s="40"/>
      <c r="C891" s="295" t="s">
        <v>647</v>
      </c>
      <c r="D891" s="295" t="s">
        <v>219</v>
      </c>
      <c r="E891" s="296" t="s">
        <v>1242</v>
      </c>
      <c r="F891" s="297" t="s">
        <v>1243</v>
      </c>
      <c r="G891" s="298" t="s">
        <v>408</v>
      </c>
      <c r="H891" s="299">
        <v>2.0299999999999998</v>
      </c>
      <c r="I891" s="300"/>
      <c r="J891" s="301">
        <f>ROUND(I891*H891,2)</f>
        <v>0</v>
      </c>
      <c r="K891" s="302"/>
      <c r="L891" s="303"/>
      <c r="M891" s="304" t="s">
        <v>1</v>
      </c>
      <c r="N891" s="305" t="s">
        <v>38</v>
      </c>
      <c r="O891" s="92"/>
      <c r="P891" s="247">
        <f>O891*H891</f>
        <v>0</v>
      </c>
      <c r="Q891" s="247">
        <v>0.50600000000000001</v>
      </c>
      <c r="R891" s="247">
        <f>Q891*H891</f>
        <v>1.02718</v>
      </c>
      <c r="S891" s="247">
        <v>0</v>
      </c>
      <c r="T891" s="248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49" t="s">
        <v>184</v>
      </c>
      <c r="AT891" s="249" t="s">
        <v>219</v>
      </c>
      <c r="AU891" s="249" t="s">
        <v>83</v>
      </c>
      <c r="AY891" s="18" t="s">
        <v>128</v>
      </c>
      <c r="BE891" s="250">
        <f>IF(N891="základní",J891,0)</f>
        <v>0</v>
      </c>
      <c r="BF891" s="250">
        <f>IF(N891="snížená",J891,0)</f>
        <v>0</v>
      </c>
      <c r="BG891" s="250">
        <f>IF(N891="zákl. přenesená",J891,0)</f>
        <v>0</v>
      </c>
      <c r="BH891" s="250">
        <f>IF(N891="sníž. přenesená",J891,0)</f>
        <v>0</v>
      </c>
      <c r="BI891" s="250">
        <f>IF(N891="nulová",J891,0)</f>
        <v>0</v>
      </c>
      <c r="BJ891" s="18" t="s">
        <v>81</v>
      </c>
      <c r="BK891" s="250">
        <f>ROUND(I891*H891,2)</f>
        <v>0</v>
      </c>
      <c r="BL891" s="18" t="s">
        <v>134</v>
      </c>
      <c r="BM891" s="249" t="s">
        <v>1244</v>
      </c>
    </row>
    <row r="892" s="13" customFormat="1">
      <c r="A892" s="13"/>
      <c r="B892" s="251"/>
      <c r="C892" s="252"/>
      <c r="D892" s="253" t="s">
        <v>136</v>
      </c>
      <c r="E892" s="254" t="s">
        <v>1</v>
      </c>
      <c r="F892" s="255" t="s">
        <v>1245</v>
      </c>
      <c r="G892" s="252"/>
      <c r="H892" s="254" t="s">
        <v>1</v>
      </c>
      <c r="I892" s="256"/>
      <c r="J892" s="252"/>
      <c r="K892" s="252"/>
      <c r="L892" s="257"/>
      <c r="M892" s="258"/>
      <c r="N892" s="259"/>
      <c r="O892" s="259"/>
      <c r="P892" s="259"/>
      <c r="Q892" s="259"/>
      <c r="R892" s="259"/>
      <c r="S892" s="259"/>
      <c r="T892" s="260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61" t="s">
        <v>136</v>
      </c>
      <c r="AU892" s="261" t="s">
        <v>83</v>
      </c>
      <c r="AV892" s="13" t="s">
        <v>81</v>
      </c>
      <c r="AW892" s="13" t="s">
        <v>30</v>
      </c>
      <c r="AX892" s="13" t="s">
        <v>73</v>
      </c>
      <c r="AY892" s="261" t="s">
        <v>128</v>
      </c>
    </row>
    <row r="893" s="13" customFormat="1">
      <c r="A893" s="13"/>
      <c r="B893" s="251"/>
      <c r="C893" s="252"/>
      <c r="D893" s="253" t="s">
        <v>136</v>
      </c>
      <c r="E893" s="254" t="s">
        <v>1</v>
      </c>
      <c r="F893" s="255" t="s">
        <v>1232</v>
      </c>
      <c r="G893" s="252"/>
      <c r="H893" s="254" t="s">
        <v>1</v>
      </c>
      <c r="I893" s="256"/>
      <c r="J893" s="252"/>
      <c r="K893" s="252"/>
      <c r="L893" s="257"/>
      <c r="M893" s="258"/>
      <c r="N893" s="259"/>
      <c r="O893" s="259"/>
      <c r="P893" s="259"/>
      <c r="Q893" s="259"/>
      <c r="R893" s="259"/>
      <c r="S893" s="259"/>
      <c r="T893" s="260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61" t="s">
        <v>136</v>
      </c>
      <c r="AU893" s="261" t="s">
        <v>83</v>
      </c>
      <c r="AV893" s="13" t="s">
        <v>81</v>
      </c>
      <c r="AW893" s="13" t="s">
        <v>30</v>
      </c>
      <c r="AX893" s="13" t="s">
        <v>73</v>
      </c>
      <c r="AY893" s="261" t="s">
        <v>128</v>
      </c>
    </row>
    <row r="894" s="13" customFormat="1">
      <c r="A894" s="13"/>
      <c r="B894" s="251"/>
      <c r="C894" s="252"/>
      <c r="D894" s="253" t="s">
        <v>136</v>
      </c>
      <c r="E894" s="254" t="s">
        <v>1</v>
      </c>
      <c r="F894" s="255" t="s">
        <v>1246</v>
      </c>
      <c r="G894" s="252"/>
      <c r="H894" s="254" t="s">
        <v>1</v>
      </c>
      <c r="I894" s="256"/>
      <c r="J894" s="252"/>
      <c r="K894" s="252"/>
      <c r="L894" s="257"/>
      <c r="M894" s="258"/>
      <c r="N894" s="259"/>
      <c r="O894" s="259"/>
      <c r="P894" s="259"/>
      <c r="Q894" s="259"/>
      <c r="R894" s="259"/>
      <c r="S894" s="259"/>
      <c r="T894" s="260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61" t="s">
        <v>136</v>
      </c>
      <c r="AU894" s="261" t="s">
        <v>83</v>
      </c>
      <c r="AV894" s="13" t="s">
        <v>81</v>
      </c>
      <c r="AW894" s="13" t="s">
        <v>30</v>
      </c>
      <c r="AX894" s="13" t="s">
        <v>73</v>
      </c>
      <c r="AY894" s="261" t="s">
        <v>128</v>
      </c>
    </row>
    <row r="895" s="13" customFormat="1">
      <c r="A895" s="13"/>
      <c r="B895" s="251"/>
      <c r="C895" s="252"/>
      <c r="D895" s="253" t="s">
        <v>136</v>
      </c>
      <c r="E895" s="254" t="s">
        <v>1</v>
      </c>
      <c r="F895" s="255" t="s">
        <v>1235</v>
      </c>
      <c r="G895" s="252"/>
      <c r="H895" s="254" t="s">
        <v>1</v>
      </c>
      <c r="I895" s="256"/>
      <c r="J895" s="252"/>
      <c r="K895" s="252"/>
      <c r="L895" s="257"/>
      <c r="M895" s="258"/>
      <c r="N895" s="259"/>
      <c r="O895" s="259"/>
      <c r="P895" s="259"/>
      <c r="Q895" s="259"/>
      <c r="R895" s="259"/>
      <c r="S895" s="259"/>
      <c r="T895" s="260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61" t="s">
        <v>136</v>
      </c>
      <c r="AU895" s="261" t="s">
        <v>83</v>
      </c>
      <c r="AV895" s="13" t="s">
        <v>81</v>
      </c>
      <c r="AW895" s="13" t="s">
        <v>30</v>
      </c>
      <c r="AX895" s="13" t="s">
        <v>73</v>
      </c>
      <c r="AY895" s="261" t="s">
        <v>128</v>
      </c>
    </row>
    <row r="896" s="13" customFormat="1">
      <c r="A896" s="13"/>
      <c r="B896" s="251"/>
      <c r="C896" s="252"/>
      <c r="D896" s="253" t="s">
        <v>136</v>
      </c>
      <c r="E896" s="254" t="s">
        <v>1</v>
      </c>
      <c r="F896" s="255" t="s">
        <v>259</v>
      </c>
      <c r="G896" s="252"/>
      <c r="H896" s="254" t="s">
        <v>1</v>
      </c>
      <c r="I896" s="256"/>
      <c r="J896" s="252"/>
      <c r="K896" s="252"/>
      <c r="L896" s="257"/>
      <c r="M896" s="258"/>
      <c r="N896" s="259"/>
      <c r="O896" s="259"/>
      <c r="P896" s="259"/>
      <c r="Q896" s="259"/>
      <c r="R896" s="259"/>
      <c r="S896" s="259"/>
      <c r="T896" s="260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61" t="s">
        <v>136</v>
      </c>
      <c r="AU896" s="261" t="s">
        <v>83</v>
      </c>
      <c r="AV896" s="13" t="s">
        <v>81</v>
      </c>
      <c r="AW896" s="13" t="s">
        <v>30</v>
      </c>
      <c r="AX896" s="13" t="s">
        <v>73</v>
      </c>
      <c r="AY896" s="261" t="s">
        <v>128</v>
      </c>
    </row>
    <row r="897" s="13" customFormat="1">
      <c r="A897" s="13"/>
      <c r="B897" s="251"/>
      <c r="C897" s="252"/>
      <c r="D897" s="253" t="s">
        <v>136</v>
      </c>
      <c r="E897" s="254" t="s">
        <v>1</v>
      </c>
      <c r="F897" s="255" t="s">
        <v>260</v>
      </c>
      <c r="G897" s="252"/>
      <c r="H897" s="254" t="s">
        <v>1</v>
      </c>
      <c r="I897" s="256"/>
      <c r="J897" s="252"/>
      <c r="K897" s="252"/>
      <c r="L897" s="257"/>
      <c r="M897" s="258"/>
      <c r="N897" s="259"/>
      <c r="O897" s="259"/>
      <c r="P897" s="259"/>
      <c r="Q897" s="259"/>
      <c r="R897" s="259"/>
      <c r="S897" s="259"/>
      <c r="T897" s="260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61" t="s">
        <v>136</v>
      </c>
      <c r="AU897" s="261" t="s">
        <v>83</v>
      </c>
      <c r="AV897" s="13" t="s">
        <v>81</v>
      </c>
      <c r="AW897" s="13" t="s">
        <v>30</v>
      </c>
      <c r="AX897" s="13" t="s">
        <v>73</v>
      </c>
      <c r="AY897" s="261" t="s">
        <v>128</v>
      </c>
    </row>
    <row r="898" s="14" customFormat="1">
      <c r="A898" s="14"/>
      <c r="B898" s="262"/>
      <c r="C898" s="263"/>
      <c r="D898" s="253" t="s">
        <v>136</v>
      </c>
      <c r="E898" s="264" t="s">
        <v>1</v>
      </c>
      <c r="F898" s="265" t="s">
        <v>1247</v>
      </c>
      <c r="G898" s="263"/>
      <c r="H898" s="266">
        <v>2.0299999999999998</v>
      </c>
      <c r="I898" s="267"/>
      <c r="J898" s="263"/>
      <c r="K898" s="263"/>
      <c r="L898" s="268"/>
      <c r="M898" s="269"/>
      <c r="N898" s="270"/>
      <c r="O898" s="270"/>
      <c r="P898" s="270"/>
      <c r="Q898" s="270"/>
      <c r="R898" s="270"/>
      <c r="S898" s="270"/>
      <c r="T898" s="271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72" t="s">
        <v>136</v>
      </c>
      <c r="AU898" s="272" t="s">
        <v>83</v>
      </c>
      <c r="AV898" s="14" t="s">
        <v>83</v>
      </c>
      <c r="AW898" s="14" t="s">
        <v>30</v>
      </c>
      <c r="AX898" s="14" t="s">
        <v>81</v>
      </c>
      <c r="AY898" s="272" t="s">
        <v>128</v>
      </c>
    </row>
    <row r="899" s="2" customFormat="1" ht="16.5" customHeight="1">
      <c r="A899" s="39"/>
      <c r="B899" s="40"/>
      <c r="C899" s="295" t="s">
        <v>617</v>
      </c>
      <c r="D899" s="295" t="s">
        <v>219</v>
      </c>
      <c r="E899" s="296" t="s">
        <v>1248</v>
      </c>
      <c r="F899" s="297" t="s">
        <v>1249</v>
      </c>
      <c r="G899" s="298" t="s">
        <v>408</v>
      </c>
      <c r="H899" s="299">
        <v>3.0449999999999999</v>
      </c>
      <c r="I899" s="300"/>
      <c r="J899" s="301">
        <f>ROUND(I899*H899,2)</f>
        <v>0</v>
      </c>
      <c r="K899" s="302"/>
      <c r="L899" s="303"/>
      <c r="M899" s="304" t="s">
        <v>1</v>
      </c>
      <c r="N899" s="305" t="s">
        <v>38</v>
      </c>
      <c r="O899" s="92"/>
      <c r="P899" s="247">
        <f>O899*H899</f>
        <v>0</v>
      </c>
      <c r="Q899" s="247">
        <v>1.0129999999999999</v>
      </c>
      <c r="R899" s="247">
        <f>Q899*H899</f>
        <v>3.0845849999999997</v>
      </c>
      <c r="S899" s="247">
        <v>0</v>
      </c>
      <c r="T899" s="248">
        <f>S899*H899</f>
        <v>0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49" t="s">
        <v>184</v>
      </c>
      <c r="AT899" s="249" t="s">
        <v>219</v>
      </c>
      <c r="AU899" s="249" t="s">
        <v>83</v>
      </c>
      <c r="AY899" s="18" t="s">
        <v>128</v>
      </c>
      <c r="BE899" s="250">
        <f>IF(N899="základní",J899,0)</f>
        <v>0</v>
      </c>
      <c r="BF899" s="250">
        <f>IF(N899="snížená",J899,0)</f>
        <v>0</v>
      </c>
      <c r="BG899" s="250">
        <f>IF(N899="zákl. přenesená",J899,0)</f>
        <v>0</v>
      </c>
      <c r="BH899" s="250">
        <f>IF(N899="sníž. přenesená",J899,0)</f>
        <v>0</v>
      </c>
      <c r="BI899" s="250">
        <f>IF(N899="nulová",J899,0)</f>
        <v>0</v>
      </c>
      <c r="BJ899" s="18" t="s">
        <v>81</v>
      </c>
      <c r="BK899" s="250">
        <f>ROUND(I899*H899,2)</f>
        <v>0</v>
      </c>
      <c r="BL899" s="18" t="s">
        <v>134</v>
      </c>
      <c r="BM899" s="249" t="s">
        <v>1250</v>
      </c>
    </row>
    <row r="900" s="13" customFormat="1">
      <c r="A900" s="13"/>
      <c r="B900" s="251"/>
      <c r="C900" s="252"/>
      <c r="D900" s="253" t="s">
        <v>136</v>
      </c>
      <c r="E900" s="254" t="s">
        <v>1</v>
      </c>
      <c r="F900" s="255" t="s">
        <v>1251</v>
      </c>
      <c r="G900" s="252"/>
      <c r="H900" s="254" t="s">
        <v>1</v>
      </c>
      <c r="I900" s="256"/>
      <c r="J900" s="252"/>
      <c r="K900" s="252"/>
      <c r="L900" s="257"/>
      <c r="M900" s="258"/>
      <c r="N900" s="259"/>
      <c r="O900" s="259"/>
      <c r="P900" s="259"/>
      <c r="Q900" s="259"/>
      <c r="R900" s="259"/>
      <c r="S900" s="259"/>
      <c r="T900" s="260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61" t="s">
        <v>136</v>
      </c>
      <c r="AU900" s="261" t="s">
        <v>83</v>
      </c>
      <c r="AV900" s="13" t="s">
        <v>81</v>
      </c>
      <c r="AW900" s="13" t="s">
        <v>30</v>
      </c>
      <c r="AX900" s="13" t="s">
        <v>73</v>
      </c>
      <c r="AY900" s="261" t="s">
        <v>128</v>
      </c>
    </row>
    <row r="901" s="13" customFormat="1">
      <c r="A901" s="13"/>
      <c r="B901" s="251"/>
      <c r="C901" s="252"/>
      <c r="D901" s="253" t="s">
        <v>136</v>
      </c>
      <c r="E901" s="254" t="s">
        <v>1</v>
      </c>
      <c r="F901" s="255" t="s">
        <v>1232</v>
      </c>
      <c r="G901" s="252"/>
      <c r="H901" s="254" t="s">
        <v>1</v>
      </c>
      <c r="I901" s="256"/>
      <c r="J901" s="252"/>
      <c r="K901" s="252"/>
      <c r="L901" s="257"/>
      <c r="M901" s="258"/>
      <c r="N901" s="259"/>
      <c r="O901" s="259"/>
      <c r="P901" s="259"/>
      <c r="Q901" s="259"/>
      <c r="R901" s="259"/>
      <c r="S901" s="259"/>
      <c r="T901" s="260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61" t="s">
        <v>136</v>
      </c>
      <c r="AU901" s="261" t="s">
        <v>83</v>
      </c>
      <c r="AV901" s="13" t="s">
        <v>81</v>
      </c>
      <c r="AW901" s="13" t="s">
        <v>30</v>
      </c>
      <c r="AX901" s="13" t="s">
        <v>73</v>
      </c>
      <c r="AY901" s="261" t="s">
        <v>128</v>
      </c>
    </row>
    <row r="902" s="13" customFormat="1">
      <c r="A902" s="13"/>
      <c r="B902" s="251"/>
      <c r="C902" s="252"/>
      <c r="D902" s="253" t="s">
        <v>136</v>
      </c>
      <c r="E902" s="254" t="s">
        <v>1</v>
      </c>
      <c r="F902" s="255" t="s">
        <v>1246</v>
      </c>
      <c r="G902" s="252"/>
      <c r="H902" s="254" t="s">
        <v>1</v>
      </c>
      <c r="I902" s="256"/>
      <c r="J902" s="252"/>
      <c r="K902" s="252"/>
      <c r="L902" s="257"/>
      <c r="M902" s="258"/>
      <c r="N902" s="259"/>
      <c r="O902" s="259"/>
      <c r="P902" s="259"/>
      <c r="Q902" s="259"/>
      <c r="R902" s="259"/>
      <c r="S902" s="259"/>
      <c r="T902" s="260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61" t="s">
        <v>136</v>
      </c>
      <c r="AU902" s="261" t="s">
        <v>83</v>
      </c>
      <c r="AV902" s="13" t="s">
        <v>81</v>
      </c>
      <c r="AW902" s="13" t="s">
        <v>30</v>
      </c>
      <c r="AX902" s="13" t="s">
        <v>73</v>
      </c>
      <c r="AY902" s="261" t="s">
        <v>128</v>
      </c>
    </row>
    <row r="903" s="13" customFormat="1">
      <c r="A903" s="13"/>
      <c r="B903" s="251"/>
      <c r="C903" s="252"/>
      <c r="D903" s="253" t="s">
        <v>136</v>
      </c>
      <c r="E903" s="254" t="s">
        <v>1</v>
      </c>
      <c r="F903" s="255" t="s">
        <v>1235</v>
      </c>
      <c r="G903" s="252"/>
      <c r="H903" s="254" t="s">
        <v>1</v>
      </c>
      <c r="I903" s="256"/>
      <c r="J903" s="252"/>
      <c r="K903" s="252"/>
      <c r="L903" s="257"/>
      <c r="M903" s="258"/>
      <c r="N903" s="259"/>
      <c r="O903" s="259"/>
      <c r="P903" s="259"/>
      <c r="Q903" s="259"/>
      <c r="R903" s="259"/>
      <c r="S903" s="259"/>
      <c r="T903" s="260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61" t="s">
        <v>136</v>
      </c>
      <c r="AU903" s="261" t="s">
        <v>83</v>
      </c>
      <c r="AV903" s="13" t="s">
        <v>81</v>
      </c>
      <c r="AW903" s="13" t="s">
        <v>30</v>
      </c>
      <c r="AX903" s="13" t="s">
        <v>73</v>
      </c>
      <c r="AY903" s="261" t="s">
        <v>128</v>
      </c>
    </row>
    <row r="904" s="13" customFormat="1">
      <c r="A904" s="13"/>
      <c r="B904" s="251"/>
      <c r="C904" s="252"/>
      <c r="D904" s="253" t="s">
        <v>136</v>
      </c>
      <c r="E904" s="254" t="s">
        <v>1</v>
      </c>
      <c r="F904" s="255" t="s">
        <v>259</v>
      </c>
      <c r="G904" s="252"/>
      <c r="H904" s="254" t="s">
        <v>1</v>
      </c>
      <c r="I904" s="256"/>
      <c r="J904" s="252"/>
      <c r="K904" s="252"/>
      <c r="L904" s="257"/>
      <c r="M904" s="258"/>
      <c r="N904" s="259"/>
      <c r="O904" s="259"/>
      <c r="P904" s="259"/>
      <c r="Q904" s="259"/>
      <c r="R904" s="259"/>
      <c r="S904" s="259"/>
      <c r="T904" s="260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61" t="s">
        <v>136</v>
      </c>
      <c r="AU904" s="261" t="s">
        <v>83</v>
      </c>
      <c r="AV904" s="13" t="s">
        <v>81</v>
      </c>
      <c r="AW904" s="13" t="s">
        <v>30</v>
      </c>
      <c r="AX904" s="13" t="s">
        <v>73</v>
      </c>
      <c r="AY904" s="261" t="s">
        <v>128</v>
      </c>
    </row>
    <row r="905" s="13" customFormat="1">
      <c r="A905" s="13"/>
      <c r="B905" s="251"/>
      <c r="C905" s="252"/>
      <c r="D905" s="253" t="s">
        <v>136</v>
      </c>
      <c r="E905" s="254" t="s">
        <v>1</v>
      </c>
      <c r="F905" s="255" t="s">
        <v>260</v>
      </c>
      <c r="G905" s="252"/>
      <c r="H905" s="254" t="s">
        <v>1</v>
      </c>
      <c r="I905" s="256"/>
      <c r="J905" s="252"/>
      <c r="K905" s="252"/>
      <c r="L905" s="257"/>
      <c r="M905" s="258"/>
      <c r="N905" s="259"/>
      <c r="O905" s="259"/>
      <c r="P905" s="259"/>
      <c r="Q905" s="259"/>
      <c r="R905" s="259"/>
      <c r="S905" s="259"/>
      <c r="T905" s="260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61" t="s">
        <v>136</v>
      </c>
      <c r="AU905" s="261" t="s">
        <v>83</v>
      </c>
      <c r="AV905" s="13" t="s">
        <v>81</v>
      </c>
      <c r="AW905" s="13" t="s">
        <v>30</v>
      </c>
      <c r="AX905" s="13" t="s">
        <v>73</v>
      </c>
      <c r="AY905" s="261" t="s">
        <v>128</v>
      </c>
    </row>
    <row r="906" s="14" customFormat="1">
      <c r="A906" s="14"/>
      <c r="B906" s="262"/>
      <c r="C906" s="263"/>
      <c r="D906" s="253" t="s">
        <v>136</v>
      </c>
      <c r="E906" s="264" t="s">
        <v>1</v>
      </c>
      <c r="F906" s="265" t="s">
        <v>1238</v>
      </c>
      <c r="G906" s="263"/>
      <c r="H906" s="266">
        <v>3.0449999999999999</v>
      </c>
      <c r="I906" s="267"/>
      <c r="J906" s="263"/>
      <c r="K906" s="263"/>
      <c r="L906" s="268"/>
      <c r="M906" s="269"/>
      <c r="N906" s="270"/>
      <c r="O906" s="270"/>
      <c r="P906" s="270"/>
      <c r="Q906" s="270"/>
      <c r="R906" s="270"/>
      <c r="S906" s="270"/>
      <c r="T906" s="271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72" t="s">
        <v>136</v>
      </c>
      <c r="AU906" s="272" t="s">
        <v>83</v>
      </c>
      <c r="AV906" s="14" t="s">
        <v>83</v>
      </c>
      <c r="AW906" s="14" t="s">
        <v>30</v>
      </c>
      <c r="AX906" s="14" t="s">
        <v>81</v>
      </c>
      <c r="AY906" s="272" t="s">
        <v>128</v>
      </c>
    </row>
    <row r="907" s="2" customFormat="1" ht="21.75" customHeight="1">
      <c r="A907" s="39"/>
      <c r="B907" s="40"/>
      <c r="C907" s="295" t="s">
        <v>1252</v>
      </c>
      <c r="D907" s="295" t="s">
        <v>219</v>
      </c>
      <c r="E907" s="296" t="s">
        <v>1253</v>
      </c>
      <c r="F907" s="297" t="s">
        <v>1254</v>
      </c>
      <c r="G907" s="298" t="s">
        <v>408</v>
      </c>
      <c r="H907" s="299">
        <v>3.0449999999999999</v>
      </c>
      <c r="I907" s="300"/>
      <c r="J907" s="301">
        <f>ROUND(I907*H907,2)</f>
        <v>0</v>
      </c>
      <c r="K907" s="302"/>
      <c r="L907" s="303"/>
      <c r="M907" s="304" t="s">
        <v>1</v>
      </c>
      <c r="N907" s="305" t="s">
        <v>38</v>
      </c>
      <c r="O907" s="92"/>
      <c r="P907" s="247">
        <f>O907*H907</f>
        <v>0</v>
      </c>
      <c r="Q907" s="247">
        <v>0.58499999999999996</v>
      </c>
      <c r="R907" s="247">
        <f>Q907*H907</f>
        <v>1.7813249999999998</v>
      </c>
      <c r="S907" s="247">
        <v>0</v>
      </c>
      <c r="T907" s="248">
        <f>S907*H907</f>
        <v>0</v>
      </c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R907" s="249" t="s">
        <v>184</v>
      </c>
      <c r="AT907" s="249" t="s">
        <v>219</v>
      </c>
      <c r="AU907" s="249" t="s">
        <v>83</v>
      </c>
      <c r="AY907" s="18" t="s">
        <v>128</v>
      </c>
      <c r="BE907" s="250">
        <f>IF(N907="základní",J907,0)</f>
        <v>0</v>
      </c>
      <c r="BF907" s="250">
        <f>IF(N907="snížená",J907,0)</f>
        <v>0</v>
      </c>
      <c r="BG907" s="250">
        <f>IF(N907="zákl. přenesená",J907,0)</f>
        <v>0</v>
      </c>
      <c r="BH907" s="250">
        <f>IF(N907="sníž. přenesená",J907,0)</f>
        <v>0</v>
      </c>
      <c r="BI907" s="250">
        <f>IF(N907="nulová",J907,0)</f>
        <v>0</v>
      </c>
      <c r="BJ907" s="18" t="s">
        <v>81</v>
      </c>
      <c r="BK907" s="250">
        <f>ROUND(I907*H907,2)</f>
        <v>0</v>
      </c>
      <c r="BL907" s="18" t="s">
        <v>134</v>
      </c>
      <c r="BM907" s="249" t="s">
        <v>1255</v>
      </c>
    </row>
    <row r="908" s="13" customFormat="1">
      <c r="A908" s="13"/>
      <c r="B908" s="251"/>
      <c r="C908" s="252"/>
      <c r="D908" s="253" t="s">
        <v>136</v>
      </c>
      <c r="E908" s="254" t="s">
        <v>1</v>
      </c>
      <c r="F908" s="255" t="s">
        <v>1256</v>
      </c>
      <c r="G908" s="252"/>
      <c r="H908" s="254" t="s">
        <v>1</v>
      </c>
      <c r="I908" s="256"/>
      <c r="J908" s="252"/>
      <c r="K908" s="252"/>
      <c r="L908" s="257"/>
      <c r="M908" s="258"/>
      <c r="N908" s="259"/>
      <c r="O908" s="259"/>
      <c r="P908" s="259"/>
      <c r="Q908" s="259"/>
      <c r="R908" s="259"/>
      <c r="S908" s="259"/>
      <c r="T908" s="260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61" t="s">
        <v>136</v>
      </c>
      <c r="AU908" s="261" t="s">
        <v>83</v>
      </c>
      <c r="AV908" s="13" t="s">
        <v>81</v>
      </c>
      <c r="AW908" s="13" t="s">
        <v>30</v>
      </c>
      <c r="AX908" s="13" t="s">
        <v>73</v>
      </c>
      <c r="AY908" s="261" t="s">
        <v>128</v>
      </c>
    </row>
    <row r="909" s="13" customFormat="1">
      <c r="A909" s="13"/>
      <c r="B909" s="251"/>
      <c r="C909" s="252"/>
      <c r="D909" s="253" t="s">
        <v>136</v>
      </c>
      <c r="E909" s="254" t="s">
        <v>1</v>
      </c>
      <c r="F909" s="255" t="s">
        <v>1232</v>
      </c>
      <c r="G909" s="252"/>
      <c r="H909" s="254" t="s">
        <v>1</v>
      </c>
      <c r="I909" s="256"/>
      <c r="J909" s="252"/>
      <c r="K909" s="252"/>
      <c r="L909" s="257"/>
      <c r="M909" s="258"/>
      <c r="N909" s="259"/>
      <c r="O909" s="259"/>
      <c r="P909" s="259"/>
      <c r="Q909" s="259"/>
      <c r="R909" s="259"/>
      <c r="S909" s="259"/>
      <c r="T909" s="260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61" t="s">
        <v>136</v>
      </c>
      <c r="AU909" s="261" t="s">
        <v>83</v>
      </c>
      <c r="AV909" s="13" t="s">
        <v>81</v>
      </c>
      <c r="AW909" s="13" t="s">
        <v>30</v>
      </c>
      <c r="AX909" s="13" t="s">
        <v>73</v>
      </c>
      <c r="AY909" s="261" t="s">
        <v>128</v>
      </c>
    </row>
    <row r="910" s="13" customFormat="1">
      <c r="A910" s="13"/>
      <c r="B910" s="251"/>
      <c r="C910" s="252"/>
      <c r="D910" s="253" t="s">
        <v>136</v>
      </c>
      <c r="E910" s="254" t="s">
        <v>1</v>
      </c>
      <c r="F910" s="255" t="s">
        <v>1246</v>
      </c>
      <c r="G910" s="252"/>
      <c r="H910" s="254" t="s">
        <v>1</v>
      </c>
      <c r="I910" s="256"/>
      <c r="J910" s="252"/>
      <c r="K910" s="252"/>
      <c r="L910" s="257"/>
      <c r="M910" s="258"/>
      <c r="N910" s="259"/>
      <c r="O910" s="259"/>
      <c r="P910" s="259"/>
      <c r="Q910" s="259"/>
      <c r="R910" s="259"/>
      <c r="S910" s="259"/>
      <c r="T910" s="260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61" t="s">
        <v>136</v>
      </c>
      <c r="AU910" s="261" t="s">
        <v>83</v>
      </c>
      <c r="AV910" s="13" t="s">
        <v>81</v>
      </c>
      <c r="AW910" s="13" t="s">
        <v>30</v>
      </c>
      <c r="AX910" s="13" t="s">
        <v>73</v>
      </c>
      <c r="AY910" s="261" t="s">
        <v>128</v>
      </c>
    </row>
    <row r="911" s="13" customFormat="1">
      <c r="A911" s="13"/>
      <c r="B911" s="251"/>
      <c r="C911" s="252"/>
      <c r="D911" s="253" t="s">
        <v>136</v>
      </c>
      <c r="E911" s="254" t="s">
        <v>1</v>
      </c>
      <c r="F911" s="255" t="s">
        <v>1235</v>
      </c>
      <c r="G911" s="252"/>
      <c r="H911" s="254" t="s">
        <v>1</v>
      </c>
      <c r="I911" s="256"/>
      <c r="J911" s="252"/>
      <c r="K911" s="252"/>
      <c r="L911" s="257"/>
      <c r="M911" s="258"/>
      <c r="N911" s="259"/>
      <c r="O911" s="259"/>
      <c r="P911" s="259"/>
      <c r="Q911" s="259"/>
      <c r="R911" s="259"/>
      <c r="S911" s="259"/>
      <c r="T911" s="260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61" t="s">
        <v>136</v>
      </c>
      <c r="AU911" s="261" t="s">
        <v>83</v>
      </c>
      <c r="AV911" s="13" t="s">
        <v>81</v>
      </c>
      <c r="AW911" s="13" t="s">
        <v>30</v>
      </c>
      <c r="AX911" s="13" t="s">
        <v>73</v>
      </c>
      <c r="AY911" s="261" t="s">
        <v>128</v>
      </c>
    </row>
    <row r="912" s="13" customFormat="1">
      <c r="A912" s="13"/>
      <c r="B912" s="251"/>
      <c r="C912" s="252"/>
      <c r="D912" s="253" t="s">
        <v>136</v>
      </c>
      <c r="E912" s="254" t="s">
        <v>1</v>
      </c>
      <c r="F912" s="255" t="s">
        <v>259</v>
      </c>
      <c r="G912" s="252"/>
      <c r="H912" s="254" t="s">
        <v>1</v>
      </c>
      <c r="I912" s="256"/>
      <c r="J912" s="252"/>
      <c r="K912" s="252"/>
      <c r="L912" s="257"/>
      <c r="M912" s="258"/>
      <c r="N912" s="259"/>
      <c r="O912" s="259"/>
      <c r="P912" s="259"/>
      <c r="Q912" s="259"/>
      <c r="R912" s="259"/>
      <c r="S912" s="259"/>
      <c r="T912" s="260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61" t="s">
        <v>136</v>
      </c>
      <c r="AU912" s="261" t="s">
        <v>83</v>
      </c>
      <c r="AV912" s="13" t="s">
        <v>81</v>
      </c>
      <c r="AW912" s="13" t="s">
        <v>30</v>
      </c>
      <c r="AX912" s="13" t="s">
        <v>73</v>
      </c>
      <c r="AY912" s="261" t="s">
        <v>128</v>
      </c>
    </row>
    <row r="913" s="14" customFormat="1">
      <c r="A913" s="14"/>
      <c r="B913" s="262"/>
      <c r="C913" s="263"/>
      <c r="D913" s="253" t="s">
        <v>136</v>
      </c>
      <c r="E913" s="264" t="s">
        <v>1</v>
      </c>
      <c r="F913" s="265" t="s">
        <v>1238</v>
      </c>
      <c r="G913" s="263"/>
      <c r="H913" s="266">
        <v>3.0449999999999999</v>
      </c>
      <c r="I913" s="267"/>
      <c r="J913" s="263"/>
      <c r="K913" s="263"/>
      <c r="L913" s="268"/>
      <c r="M913" s="269"/>
      <c r="N913" s="270"/>
      <c r="O913" s="270"/>
      <c r="P913" s="270"/>
      <c r="Q913" s="270"/>
      <c r="R913" s="270"/>
      <c r="S913" s="270"/>
      <c r="T913" s="271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72" t="s">
        <v>136</v>
      </c>
      <c r="AU913" s="272" t="s">
        <v>83</v>
      </c>
      <c r="AV913" s="14" t="s">
        <v>83</v>
      </c>
      <c r="AW913" s="14" t="s">
        <v>30</v>
      </c>
      <c r="AX913" s="14" t="s">
        <v>81</v>
      </c>
      <c r="AY913" s="272" t="s">
        <v>128</v>
      </c>
    </row>
    <row r="914" s="2" customFormat="1" ht="21.75" customHeight="1">
      <c r="A914" s="39"/>
      <c r="B914" s="40"/>
      <c r="C914" s="295" t="s">
        <v>1257</v>
      </c>
      <c r="D914" s="295" t="s">
        <v>219</v>
      </c>
      <c r="E914" s="296" t="s">
        <v>1258</v>
      </c>
      <c r="F914" s="297" t="s">
        <v>1259</v>
      </c>
      <c r="G914" s="298" t="s">
        <v>408</v>
      </c>
      <c r="H914" s="299">
        <v>2.0299999999999998</v>
      </c>
      <c r="I914" s="300"/>
      <c r="J914" s="301">
        <f>ROUND(I914*H914,2)</f>
        <v>0</v>
      </c>
      <c r="K914" s="302"/>
      <c r="L914" s="303"/>
      <c r="M914" s="304" t="s">
        <v>1</v>
      </c>
      <c r="N914" s="305" t="s">
        <v>38</v>
      </c>
      <c r="O914" s="92"/>
      <c r="P914" s="247">
        <f>O914*H914</f>
        <v>0</v>
      </c>
      <c r="Q914" s="247">
        <v>0.032000000000000001</v>
      </c>
      <c r="R914" s="247">
        <f>Q914*H914</f>
        <v>0.06495999999999999</v>
      </c>
      <c r="S914" s="247">
        <v>0</v>
      </c>
      <c r="T914" s="248">
        <f>S914*H914</f>
        <v>0</v>
      </c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R914" s="249" t="s">
        <v>184</v>
      </c>
      <c r="AT914" s="249" t="s">
        <v>219</v>
      </c>
      <c r="AU914" s="249" t="s">
        <v>83</v>
      </c>
      <c r="AY914" s="18" t="s">
        <v>128</v>
      </c>
      <c r="BE914" s="250">
        <f>IF(N914="základní",J914,0)</f>
        <v>0</v>
      </c>
      <c r="BF914" s="250">
        <f>IF(N914="snížená",J914,0)</f>
        <v>0</v>
      </c>
      <c r="BG914" s="250">
        <f>IF(N914="zákl. přenesená",J914,0)</f>
        <v>0</v>
      </c>
      <c r="BH914" s="250">
        <f>IF(N914="sníž. přenesená",J914,0)</f>
        <v>0</v>
      </c>
      <c r="BI914" s="250">
        <f>IF(N914="nulová",J914,0)</f>
        <v>0</v>
      </c>
      <c r="BJ914" s="18" t="s">
        <v>81</v>
      </c>
      <c r="BK914" s="250">
        <f>ROUND(I914*H914,2)</f>
        <v>0</v>
      </c>
      <c r="BL914" s="18" t="s">
        <v>134</v>
      </c>
      <c r="BM914" s="249" t="s">
        <v>1260</v>
      </c>
    </row>
    <row r="915" s="13" customFormat="1">
      <c r="A915" s="13"/>
      <c r="B915" s="251"/>
      <c r="C915" s="252"/>
      <c r="D915" s="253" t="s">
        <v>136</v>
      </c>
      <c r="E915" s="254" t="s">
        <v>1</v>
      </c>
      <c r="F915" s="255" t="s">
        <v>1261</v>
      </c>
      <c r="G915" s="252"/>
      <c r="H915" s="254" t="s">
        <v>1</v>
      </c>
      <c r="I915" s="256"/>
      <c r="J915" s="252"/>
      <c r="K915" s="252"/>
      <c r="L915" s="257"/>
      <c r="M915" s="258"/>
      <c r="N915" s="259"/>
      <c r="O915" s="259"/>
      <c r="P915" s="259"/>
      <c r="Q915" s="259"/>
      <c r="R915" s="259"/>
      <c r="S915" s="259"/>
      <c r="T915" s="260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61" t="s">
        <v>136</v>
      </c>
      <c r="AU915" s="261" t="s">
        <v>83</v>
      </c>
      <c r="AV915" s="13" t="s">
        <v>81</v>
      </c>
      <c r="AW915" s="13" t="s">
        <v>30</v>
      </c>
      <c r="AX915" s="13" t="s">
        <v>73</v>
      </c>
      <c r="AY915" s="261" t="s">
        <v>128</v>
      </c>
    </row>
    <row r="916" s="13" customFormat="1">
      <c r="A916" s="13"/>
      <c r="B916" s="251"/>
      <c r="C916" s="252"/>
      <c r="D916" s="253" t="s">
        <v>136</v>
      </c>
      <c r="E916" s="254" t="s">
        <v>1</v>
      </c>
      <c r="F916" s="255" t="s">
        <v>1262</v>
      </c>
      <c r="G916" s="252"/>
      <c r="H916" s="254" t="s">
        <v>1</v>
      </c>
      <c r="I916" s="256"/>
      <c r="J916" s="252"/>
      <c r="K916" s="252"/>
      <c r="L916" s="257"/>
      <c r="M916" s="258"/>
      <c r="N916" s="259"/>
      <c r="O916" s="259"/>
      <c r="P916" s="259"/>
      <c r="Q916" s="259"/>
      <c r="R916" s="259"/>
      <c r="S916" s="259"/>
      <c r="T916" s="260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61" t="s">
        <v>136</v>
      </c>
      <c r="AU916" s="261" t="s">
        <v>83</v>
      </c>
      <c r="AV916" s="13" t="s">
        <v>81</v>
      </c>
      <c r="AW916" s="13" t="s">
        <v>30</v>
      </c>
      <c r="AX916" s="13" t="s">
        <v>73</v>
      </c>
      <c r="AY916" s="261" t="s">
        <v>128</v>
      </c>
    </row>
    <row r="917" s="13" customFormat="1">
      <c r="A917" s="13"/>
      <c r="B917" s="251"/>
      <c r="C917" s="252"/>
      <c r="D917" s="253" t="s">
        <v>136</v>
      </c>
      <c r="E917" s="254" t="s">
        <v>1</v>
      </c>
      <c r="F917" s="255" t="s">
        <v>259</v>
      </c>
      <c r="G917" s="252"/>
      <c r="H917" s="254" t="s">
        <v>1</v>
      </c>
      <c r="I917" s="256"/>
      <c r="J917" s="252"/>
      <c r="K917" s="252"/>
      <c r="L917" s="257"/>
      <c r="M917" s="258"/>
      <c r="N917" s="259"/>
      <c r="O917" s="259"/>
      <c r="P917" s="259"/>
      <c r="Q917" s="259"/>
      <c r="R917" s="259"/>
      <c r="S917" s="259"/>
      <c r="T917" s="260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61" t="s">
        <v>136</v>
      </c>
      <c r="AU917" s="261" t="s">
        <v>83</v>
      </c>
      <c r="AV917" s="13" t="s">
        <v>81</v>
      </c>
      <c r="AW917" s="13" t="s">
        <v>30</v>
      </c>
      <c r="AX917" s="13" t="s">
        <v>73</v>
      </c>
      <c r="AY917" s="261" t="s">
        <v>128</v>
      </c>
    </row>
    <row r="918" s="13" customFormat="1">
      <c r="A918" s="13"/>
      <c r="B918" s="251"/>
      <c r="C918" s="252"/>
      <c r="D918" s="253" t="s">
        <v>136</v>
      </c>
      <c r="E918" s="254" t="s">
        <v>1</v>
      </c>
      <c r="F918" s="255" t="s">
        <v>260</v>
      </c>
      <c r="G918" s="252"/>
      <c r="H918" s="254" t="s">
        <v>1</v>
      </c>
      <c r="I918" s="256"/>
      <c r="J918" s="252"/>
      <c r="K918" s="252"/>
      <c r="L918" s="257"/>
      <c r="M918" s="258"/>
      <c r="N918" s="259"/>
      <c r="O918" s="259"/>
      <c r="P918" s="259"/>
      <c r="Q918" s="259"/>
      <c r="R918" s="259"/>
      <c r="S918" s="259"/>
      <c r="T918" s="260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61" t="s">
        <v>136</v>
      </c>
      <c r="AU918" s="261" t="s">
        <v>83</v>
      </c>
      <c r="AV918" s="13" t="s">
        <v>81</v>
      </c>
      <c r="AW918" s="13" t="s">
        <v>30</v>
      </c>
      <c r="AX918" s="13" t="s">
        <v>73</v>
      </c>
      <c r="AY918" s="261" t="s">
        <v>128</v>
      </c>
    </row>
    <row r="919" s="14" customFormat="1">
      <c r="A919" s="14"/>
      <c r="B919" s="262"/>
      <c r="C919" s="263"/>
      <c r="D919" s="253" t="s">
        <v>136</v>
      </c>
      <c r="E919" s="264" t="s">
        <v>1</v>
      </c>
      <c r="F919" s="265" t="s">
        <v>1247</v>
      </c>
      <c r="G919" s="263"/>
      <c r="H919" s="266">
        <v>2.0299999999999998</v>
      </c>
      <c r="I919" s="267"/>
      <c r="J919" s="263"/>
      <c r="K919" s="263"/>
      <c r="L919" s="268"/>
      <c r="M919" s="269"/>
      <c r="N919" s="270"/>
      <c r="O919" s="270"/>
      <c r="P919" s="270"/>
      <c r="Q919" s="270"/>
      <c r="R919" s="270"/>
      <c r="S919" s="270"/>
      <c r="T919" s="271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72" t="s">
        <v>136</v>
      </c>
      <c r="AU919" s="272" t="s">
        <v>83</v>
      </c>
      <c r="AV919" s="14" t="s">
        <v>83</v>
      </c>
      <c r="AW919" s="14" t="s">
        <v>30</v>
      </c>
      <c r="AX919" s="14" t="s">
        <v>81</v>
      </c>
      <c r="AY919" s="272" t="s">
        <v>128</v>
      </c>
    </row>
    <row r="920" s="2" customFormat="1" ht="21.75" customHeight="1">
      <c r="A920" s="39"/>
      <c r="B920" s="40"/>
      <c r="C920" s="295" t="s">
        <v>1263</v>
      </c>
      <c r="D920" s="295" t="s">
        <v>219</v>
      </c>
      <c r="E920" s="296" t="s">
        <v>1264</v>
      </c>
      <c r="F920" s="297" t="s">
        <v>1265</v>
      </c>
      <c r="G920" s="298" t="s">
        <v>408</v>
      </c>
      <c r="H920" s="299">
        <v>2.0299999999999998</v>
      </c>
      <c r="I920" s="300"/>
      <c r="J920" s="301">
        <f>ROUND(I920*H920,2)</f>
        <v>0</v>
      </c>
      <c r="K920" s="302"/>
      <c r="L920" s="303"/>
      <c r="M920" s="304" t="s">
        <v>1</v>
      </c>
      <c r="N920" s="305" t="s">
        <v>38</v>
      </c>
      <c r="O920" s="92"/>
      <c r="P920" s="247">
        <f>O920*H920</f>
        <v>0</v>
      </c>
      <c r="Q920" s="247">
        <v>0.052999999999999998</v>
      </c>
      <c r="R920" s="247">
        <f>Q920*H920</f>
        <v>0.10758999999999999</v>
      </c>
      <c r="S920" s="247">
        <v>0</v>
      </c>
      <c r="T920" s="248">
        <f>S920*H920</f>
        <v>0</v>
      </c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R920" s="249" t="s">
        <v>184</v>
      </c>
      <c r="AT920" s="249" t="s">
        <v>219</v>
      </c>
      <c r="AU920" s="249" t="s">
        <v>83</v>
      </c>
      <c r="AY920" s="18" t="s">
        <v>128</v>
      </c>
      <c r="BE920" s="250">
        <f>IF(N920="základní",J920,0)</f>
        <v>0</v>
      </c>
      <c r="BF920" s="250">
        <f>IF(N920="snížená",J920,0)</f>
        <v>0</v>
      </c>
      <c r="BG920" s="250">
        <f>IF(N920="zákl. přenesená",J920,0)</f>
        <v>0</v>
      </c>
      <c r="BH920" s="250">
        <f>IF(N920="sníž. přenesená",J920,0)</f>
        <v>0</v>
      </c>
      <c r="BI920" s="250">
        <f>IF(N920="nulová",J920,0)</f>
        <v>0</v>
      </c>
      <c r="BJ920" s="18" t="s">
        <v>81</v>
      </c>
      <c r="BK920" s="250">
        <f>ROUND(I920*H920,2)</f>
        <v>0</v>
      </c>
      <c r="BL920" s="18" t="s">
        <v>134</v>
      </c>
      <c r="BM920" s="249" t="s">
        <v>1266</v>
      </c>
    </row>
    <row r="921" s="13" customFormat="1">
      <c r="A921" s="13"/>
      <c r="B921" s="251"/>
      <c r="C921" s="252"/>
      <c r="D921" s="253" t="s">
        <v>136</v>
      </c>
      <c r="E921" s="254" t="s">
        <v>1</v>
      </c>
      <c r="F921" s="255" t="s">
        <v>1261</v>
      </c>
      <c r="G921" s="252"/>
      <c r="H921" s="254" t="s">
        <v>1</v>
      </c>
      <c r="I921" s="256"/>
      <c r="J921" s="252"/>
      <c r="K921" s="252"/>
      <c r="L921" s="257"/>
      <c r="M921" s="258"/>
      <c r="N921" s="259"/>
      <c r="O921" s="259"/>
      <c r="P921" s="259"/>
      <c r="Q921" s="259"/>
      <c r="R921" s="259"/>
      <c r="S921" s="259"/>
      <c r="T921" s="260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61" t="s">
        <v>136</v>
      </c>
      <c r="AU921" s="261" t="s">
        <v>83</v>
      </c>
      <c r="AV921" s="13" t="s">
        <v>81</v>
      </c>
      <c r="AW921" s="13" t="s">
        <v>30</v>
      </c>
      <c r="AX921" s="13" t="s">
        <v>73</v>
      </c>
      <c r="AY921" s="261" t="s">
        <v>128</v>
      </c>
    </row>
    <row r="922" s="13" customFormat="1">
      <c r="A922" s="13"/>
      <c r="B922" s="251"/>
      <c r="C922" s="252"/>
      <c r="D922" s="253" t="s">
        <v>136</v>
      </c>
      <c r="E922" s="254" t="s">
        <v>1</v>
      </c>
      <c r="F922" s="255" t="s">
        <v>1262</v>
      </c>
      <c r="G922" s="252"/>
      <c r="H922" s="254" t="s">
        <v>1</v>
      </c>
      <c r="I922" s="256"/>
      <c r="J922" s="252"/>
      <c r="K922" s="252"/>
      <c r="L922" s="257"/>
      <c r="M922" s="258"/>
      <c r="N922" s="259"/>
      <c r="O922" s="259"/>
      <c r="P922" s="259"/>
      <c r="Q922" s="259"/>
      <c r="R922" s="259"/>
      <c r="S922" s="259"/>
      <c r="T922" s="260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61" t="s">
        <v>136</v>
      </c>
      <c r="AU922" s="261" t="s">
        <v>83</v>
      </c>
      <c r="AV922" s="13" t="s">
        <v>81</v>
      </c>
      <c r="AW922" s="13" t="s">
        <v>30</v>
      </c>
      <c r="AX922" s="13" t="s">
        <v>73</v>
      </c>
      <c r="AY922" s="261" t="s">
        <v>128</v>
      </c>
    </row>
    <row r="923" s="13" customFormat="1">
      <c r="A923" s="13"/>
      <c r="B923" s="251"/>
      <c r="C923" s="252"/>
      <c r="D923" s="253" t="s">
        <v>136</v>
      </c>
      <c r="E923" s="254" t="s">
        <v>1</v>
      </c>
      <c r="F923" s="255" t="s">
        <v>259</v>
      </c>
      <c r="G923" s="252"/>
      <c r="H923" s="254" t="s">
        <v>1</v>
      </c>
      <c r="I923" s="256"/>
      <c r="J923" s="252"/>
      <c r="K923" s="252"/>
      <c r="L923" s="257"/>
      <c r="M923" s="258"/>
      <c r="N923" s="259"/>
      <c r="O923" s="259"/>
      <c r="P923" s="259"/>
      <c r="Q923" s="259"/>
      <c r="R923" s="259"/>
      <c r="S923" s="259"/>
      <c r="T923" s="260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61" t="s">
        <v>136</v>
      </c>
      <c r="AU923" s="261" t="s">
        <v>83</v>
      </c>
      <c r="AV923" s="13" t="s">
        <v>81</v>
      </c>
      <c r="AW923" s="13" t="s">
        <v>30</v>
      </c>
      <c r="AX923" s="13" t="s">
        <v>73</v>
      </c>
      <c r="AY923" s="261" t="s">
        <v>128</v>
      </c>
    </row>
    <row r="924" s="13" customFormat="1">
      <c r="A924" s="13"/>
      <c r="B924" s="251"/>
      <c r="C924" s="252"/>
      <c r="D924" s="253" t="s">
        <v>136</v>
      </c>
      <c r="E924" s="254" t="s">
        <v>1</v>
      </c>
      <c r="F924" s="255" t="s">
        <v>260</v>
      </c>
      <c r="G924" s="252"/>
      <c r="H924" s="254" t="s">
        <v>1</v>
      </c>
      <c r="I924" s="256"/>
      <c r="J924" s="252"/>
      <c r="K924" s="252"/>
      <c r="L924" s="257"/>
      <c r="M924" s="258"/>
      <c r="N924" s="259"/>
      <c r="O924" s="259"/>
      <c r="P924" s="259"/>
      <c r="Q924" s="259"/>
      <c r="R924" s="259"/>
      <c r="S924" s="259"/>
      <c r="T924" s="260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61" t="s">
        <v>136</v>
      </c>
      <c r="AU924" s="261" t="s">
        <v>83</v>
      </c>
      <c r="AV924" s="13" t="s">
        <v>81</v>
      </c>
      <c r="AW924" s="13" t="s">
        <v>30</v>
      </c>
      <c r="AX924" s="13" t="s">
        <v>73</v>
      </c>
      <c r="AY924" s="261" t="s">
        <v>128</v>
      </c>
    </row>
    <row r="925" s="14" customFormat="1">
      <c r="A925" s="14"/>
      <c r="B925" s="262"/>
      <c r="C925" s="263"/>
      <c r="D925" s="253" t="s">
        <v>136</v>
      </c>
      <c r="E925" s="264" t="s">
        <v>1</v>
      </c>
      <c r="F925" s="265" t="s">
        <v>1247</v>
      </c>
      <c r="G925" s="263"/>
      <c r="H925" s="266">
        <v>2.0299999999999998</v>
      </c>
      <c r="I925" s="267"/>
      <c r="J925" s="263"/>
      <c r="K925" s="263"/>
      <c r="L925" s="268"/>
      <c r="M925" s="269"/>
      <c r="N925" s="270"/>
      <c r="O925" s="270"/>
      <c r="P925" s="270"/>
      <c r="Q925" s="270"/>
      <c r="R925" s="270"/>
      <c r="S925" s="270"/>
      <c r="T925" s="271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72" t="s">
        <v>136</v>
      </c>
      <c r="AU925" s="272" t="s">
        <v>83</v>
      </c>
      <c r="AV925" s="14" t="s">
        <v>83</v>
      </c>
      <c r="AW925" s="14" t="s">
        <v>30</v>
      </c>
      <c r="AX925" s="14" t="s">
        <v>81</v>
      </c>
      <c r="AY925" s="272" t="s">
        <v>128</v>
      </c>
    </row>
    <row r="926" s="2" customFormat="1" ht="21.75" customHeight="1">
      <c r="A926" s="39"/>
      <c r="B926" s="40"/>
      <c r="C926" s="295" t="s">
        <v>1267</v>
      </c>
      <c r="D926" s="295" t="s">
        <v>219</v>
      </c>
      <c r="E926" s="296" t="s">
        <v>1268</v>
      </c>
      <c r="F926" s="297" t="s">
        <v>1269</v>
      </c>
      <c r="G926" s="298" t="s">
        <v>408</v>
      </c>
      <c r="H926" s="299">
        <v>2.0299999999999998</v>
      </c>
      <c r="I926" s="300"/>
      <c r="J926" s="301">
        <f>ROUND(I926*H926,2)</f>
        <v>0</v>
      </c>
      <c r="K926" s="302"/>
      <c r="L926" s="303"/>
      <c r="M926" s="304" t="s">
        <v>1</v>
      </c>
      <c r="N926" s="305" t="s">
        <v>38</v>
      </c>
      <c r="O926" s="92"/>
      <c r="P926" s="247">
        <f>O926*H926</f>
        <v>0</v>
      </c>
      <c r="Q926" s="247">
        <v>0.081000000000000003</v>
      </c>
      <c r="R926" s="247">
        <f>Q926*H926</f>
        <v>0.16442999999999999</v>
      </c>
      <c r="S926" s="247">
        <v>0</v>
      </c>
      <c r="T926" s="248">
        <f>S926*H926</f>
        <v>0</v>
      </c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R926" s="249" t="s">
        <v>184</v>
      </c>
      <c r="AT926" s="249" t="s">
        <v>219</v>
      </c>
      <c r="AU926" s="249" t="s">
        <v>83</v>
      </c>
      <c r="AY926" s="18" t="s">
        <v>128</v>
      </c>
      <c r="BE926" s="250">
        <f>IF(N926="základní",J926,0)</f>
        <v>0</v>
      </c>
      <c r="BF926" s="250">
        <f>IF(N926="snížená",J926,0)</f>
        <v>0</v>
      </c>
      <c r="BG926" s="250">
        <f>IF(N926="zákl. přenesená",J926,0)</f>
        <v>0</v>
      </c>
      <c r="BH926" s="250">
        <f>IF(N926="sníž. přenesená",J926,0)</f>
        <v>0</v>
      </c>
      <c r="BI926" s="250">
        <f>IF(N926="nulová",J926,0)</f>
        <v>0</v>
      </c>
      <c r="BJ926" s="18" t="s">
        <v>81</v>
      </c>
      <c r="BK926" s="250">
        <f>ROUND(I926*H926,2)</f>
        <v>0</v>
      </c>
      <c r="BL926" s="18" t="s">
        <v>134</v>
      </c>
      <c r="BM926" s="249" t="s">
        <v>1270</v>
      </c>
    </row>
    <row r="927" s="13" customFormat="1">
      <c r="A927" s="13"/>
      <c r="B927" s="251"/>
      <c r="C927" s="252"/>
      <c r="D927" s="253" t="s">
        <v>136</v>
      </c>
      <c r="E927" s="254" t="s">
        <v>1</v>
      </c>
      <c r="F927" s="255" t="s">
        <v>1261</v>
      </c>
      <c r="G927" s="252"/>
      <c r="H927" s="254" t="s">
        <v>1</v>
      </c>
      <c r="I927" s="256"/>
      <c r="J927" s="252"/>
      <c r="K927" s="252"/>
      <c r="L927" s="257"/>
      <c r="M927" s="258"/>
      <c r="N927" s="259"/>
      <c r="O927" s="259"/>
      <c r="P927" s="259"/>
      <c r="Q927" s="259"/>
      <c r="R927" s="259"/>
      <c r="S927" s="259"/>
      <c r="T927" s="260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61" t="s">
        <v>136</v>
      </c>
      <c r="AU927" s="261" t="s">
        <v>83</v>
      </c>
      <c r="AV927" s="13" t="s">
        <v>81</v>
      </c>
      <c r="AW927" s="13" t="s">
        <v>30</v>
      </c>
      <c r="AX927" s="13" t="s">
        <v>73</v>
      </c>
      <c r="AY927" s="261" t="s">
        <v>128</v>
      </c>
    </row>
    <row r="928" s="13" customFormat="1">
      <c r="A928" s="13"/>
      <c r="B928" s="251"/>
      <c r="C928" s="252"/>
      <c r="D928" s="253" t="s">
        <v>136</v>
      </c>
      <c r="E928" s="254" t="s">
        <v>1</v>
      </c>
      <c r="F928" s="255" t="s">
        <v>1262</v>
      </c>
      <c r="G928" s="252"/>
      <c r="H928" s="254" t="s">
        <v>1</v>
      </c>
      <c r="I928" s="256"/>
      <c r="J928" s="252"/>
      <c r="K928" s="252"/>
      <c r="L928" s="257"/>
      <c r="M928" s="258"/>
      <c r="N928" s="259"/>
      <c r="O928" s="259"/>
      <c r="P928" s="259"/>
      <c r="Q928" s="259"/>
      <c r="R928" s="259"/>
      <c r="S928" s="259"/>
      <c r="T928" s="260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61" t="s">
        <v>136</v>
      </c>
      <c r="AU928" s="261" t="s">
        <v>83</v>
      </c>
      <c r="AV928" s="13" t="s">
        <v>81</v>
      </c>
      <c r="AW928" s="13" t="s">
        <v>30</v>
      </c>
      <c r="AX928" s="13" t="s">
        <v>73</v>
      </c>
      <c r="AY928" s="261" t="s">
        <v>128</v>
      </c>
    </row>
    <row r="929" s="13" customFormat="1">
      <c r="A929" s="13"/>
      <c r="B929" s="251"/>
      <c r="C929" s="252"/>
      <c r="D929" s="253" t="s">
        <v>136</v>
      </c>
      <c r="E929" s="254" t="s">
        <v>1</v>
      </c>
      <c r="F929" s="255" t="s">
        <v>259</v>
      </c>
      <c r="G929" s="252"/>
      <c r="H929" s="254" t="s">
        <v>1</v>
      </c>
      <c r="I929" s="256"/>
      <c r="J929" s="252"/>
      <c r="K929" s="252"/>
      <c r="L929" s="257"/>
      <c r="M929" s="258"/>
      <c r="N929" s="259"/>
      <c r="O929" s="259"/>
      <c r="P929" s="259"/>
      <c r="Q929" s="259"/>
      <c r="R929" s="259"/>
      <c r="S929" s="259"/>
      <c r="T929" s="260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61" t="s">
        <v>136</v>
      </c>
      <c r="AU929" s="261" t="s">
        <v>83</v>
      </c>
      <c r="AV929" s="13" t="s">
        <v>81</v>
      </c>
      <c r="AW929" s="13" t="s">
        <v>30</v>
      </c>
      <c r="AX929" s="13" t="s">
        <v>73</v>
      </c>
      <c r="AY929" s="261" t="s">
        <v>128</v>
      </c>
    </row>
    <row r="930" s="13" customFormat="1">
      <c r="A930" s="13"/>
      <c r="B930" s="251"/>
      <c r="C930" s="252"/>
      <c r="D930" s="253" t="s">
        <v>136</v>
      </c>
      <c r="E930" s="254" t="s">
        <v>1</v>
      </c>
      <c r="F930" s="255" t="s">
        <v>260</v>
      </c>
      <c r="G930" s="252"/>
      <c r="H930" s="254" t="s">
        <v>1</v>
      </c>
      <c r="I930" s="256"/>
      <c r="J930" s="252"/>
      <c r="K930" s="252"/>
      <c r="L930" s="257"/>
      <c r="M930" s="258"/>
      <c r="N930" s="259"/>
      <c r="O930" s="259"/>
      <c r="P930" s="259"/>
      <c r="Q930" s="259"/>
      <c r="R930" s="259"/>
      <c r="S930" s="259"/>
      <c r="T930" s="260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61" t="s">
        <v>136</v>
      </c>
      <c r="AU930" s="261" t="s">
        <v>83</v>
      </c>
      <c r="AV930" s="13" t="s">
        <v>81</v>
      </c>
      <c r="AW930" s="13" t="s">
        <v>30</v>
      </c>
      <c r="AX930" s="13" t="s">
        <v>73</v>
      </c>
      <c r="AY930" s="261" t="s">
        <v>128</v>
      </c>
    </row>
    <row r="931" s="14" customFormat="1">
      <c r="A931" s="14"/>
      <c r="B931" s="262"/>
      <c r="C931" s="263"/>
      <c r="D931" s="253" t="s">
        <v>136</v>
      </c>
      <c r="E931" s="264" t="s">
        <v>1</v>
      </c>
      <c r="F931" s="265" t="s">
        <v>1247</v>
      </c>
      <c r="G931" s="263"/>
      <c r="H931" s="266">
        <v>2.0299999999999998</v>
      </c>
      <c r="I931" s="267"/>
      <c r="J931" s="263"/>
      <c r="K931" s="263"/>
      <c r="L931" s="268"/>
      <c r="M931" s="269"/>
      <c r="N931" s="270"/>
      <c r="O931" s="270"/>
      <c r="P931" s="270"/>
      <c r="Q931" s="270"/>
      <c r="R931" s="270"/>
      <c r="S931" s="270"/>
      <c r="T931" s="271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72" t="s">
        <v>136</v>
      </c>
      <c r="AU931" s="272" t="s">
        <v>83</v>
      </c>
      <c r="AV931" s="14" t="s">
        <v>83</v>
      </c>
      <c r="AW931" s="14" t="s">
        <v>30</v>
      </c>
      <c r="AX931" s="14" t="s">
        <v>81</v>
      </c>
      <c r="AY931" s="272" t="s">
        <v>128</v>
      </c>
    </row>
    <row r="932" s="2" customFormat="1" ht="21.75" customHeight="1">
      <c r="A932" s="39"/>
      <c r="B932" s="40"/>
      <c r="C932" s="237" t="s">
        <v>1271</v>
      </c>
      <c r="D932" s="237" t="s">
        <v>130</v>
      </c>
      <c r="E932" s="238" t="s">
        <v>1272</v>
      </c>
      <c r="F932" s="239" t="s">
        <v>1273</v>
      </c>
      <c r="G932" s="240" t="s">
        <v>408</v>
      </c>
      <c r="H932" s="241">
        <v>3</v>
      </c>
      <c r="I932" s="242"/>
      <c r="J932" s="243">
        <f>ROUND(I932*H932,2)</f>
        <v>0</v>
      </c>
      <c r="K932" s="244"/>
      <c r="L932" s="45"/>
      <c r="M932" s="245" t="s">
        <v>1</v>
      </c>
      <c r="N932" s="246" t="s">
        <v>38</v>
      </c>
      <c r="O932" s="92"/>
      <c r="P932" s="247">
        <f>O932*H932</f>
        <v>0</v>
      </c>
      <c r="Q932" s="247">
        <v>0.21734000000000001</v>
      </c>
      <c r="R932" s="247">
        <f>Q932*H932</f>
        <v>0.65202000000000004</v>
      </c>
      <c r="S932" s="247">
        <v>0</v>
      </c>
      <c r="T932" s="248">
        <f>S932*H932</f>
        <v>0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49" t="s">
        <v>134</v>
      </c>
      <c r="AT932" s="249" t="s">
        <v>130</v>
      </c>
      <c r="AU932" s="249" t="s">
        <v>83</v>
      </c>
      <c r="AY932" s="18" t="s">
        <v>128</v>
      </c>
      <c r="BE932" s="250">
        <f>IF(N932="základní",J932,0)</f>
        <v>0</v>
      </c>
      <c r="BF932" s="250">
        <f>IF(N932="snížená",J932,0)</f>
        <v>0</v>
      </c>
      <c r="BG932" s="250">
        <f>IF(N932="zákl. přenesená",J932,0)</f>
        <v>0</v>
      </c>
      <c r="BH932" s="250">
        <f>IF(N932="sníž. přenesená",J932,0)</f>
        <v>0</v>
      </c>
      <c r="BI932" s="250">
        <f>IF(N932="nulová",J932,0)</f>
        <v>0</v>
      </c>
      <c r="BJ932" s="18" t="s">
        <v>81</v>
      </c>
      <c r="BK932" s="250">
        <f>ROUND(I932*H932,2)</f>
        <v>0</v>
      </c>
      <c r="BL932" s="18" t="s">
        <v>134</v>
      </c>
      <c r="BM932" s="249" t="s">
        <v>1274</v>
      </c>
    </row>
    <row r="933" s="13" customFormat="1">
      <c r="A933" s="13"/>
      <c r="B933" s="251"/>
      <c r="C933" s="252"/>
      <c r="D933" s="253" t="s">
        <v>136</v>
      </c>
      <c r="E933" s="254" t="s">
        <v>1</v>
      </c>
      <c r="F933" s="255" t="s">
        <v>260</v>
      </c>
      <c r="G933" s="252"/>
      <c r="H933" s="254" t="s">
        <v>1</v>
      </c>
      <c r="I933" s="256"/>
      <c r="J933" s="252"/>
      <c r="K933" s="252"/>
      <c r="L933" s="257"/>
      <c r="M933" s="258"/>
      <c r="N933" s="259"/>
      <c r="O933" s="259"/>
      <c r="P933" s="259"/>
      <c r="Q933" s="259"/>
      <c r="R933" s="259"/>
      <c r="S933" s="259"/>
      <c r="T933" s="260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61" t="s">
        <v>136</v>
      </c>
      <c r="AU933" s="261" t="s">
        <v>83</v>
      </c>
      <c r="AV933" s="13" t="s">
        <v>81</v>
      </c>
      <c r="AW933" s="13" t="s">
        <v>30</v>
      </c>
      <c r="AX933" s="13" t="s">
        <v>73</v>
      </c>
      <c r="AY933" s="261" t="s">
        <v>128</v>
      </c>
    </row>
    <row r="934" s="14" customFormat="1">
      <c r="A934" s="14"/>
      <c r="B934" s="262"/>
      <c r="C934" s="263"/>
      <c r="D934" s="253" t="s">
        <v>136</v>
      </c>
      <c r="E934" s="264" t="s">
        <v>1</v>
      </c>
      <c r="F934" s="265" t="s">
        <v>143</v>
      </c>
      <c r="G934" s="263"/>
      <c r="H934" s="266">
        <v>3</v>
      </c>
      <c r="I934" s="267"/>
      <c r="J934" s="263"/>
      <c r="K934" s="263"/>
      <c r="L934" s="268"/>
      <c r="M934" s="269"/>
      <c r="N934" s="270"/>
      <c r="O934" s="270"/>
      <c r="P934" s="270"/>
      <c r="Q934" s="270"/>
      <c r="R934" s="270"/>
      <c r="S934" s="270"/>
      <c r="T934" s="271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72" t="s">
        <v>136</v>
      </c>
      <c r="AU934" s="272" t="s">
        <v>83</v>
      </c>
      <c r="AV934" s="14" t="s">
        <v>83</v>
      </c>
      <c r="AW934" s="14" t="s">
        <v>30</v>
      </c>
      <c r="AX934" s="14" t="s">
        <v>81</v>
      </c>
      <c r="AY934" s="272" t="s">
        <v>128</v>
      </c>
    </row>
    <row r="935" s="2" customFormat="1" ht="21.75" customHeight="1">
      <c r="A935" s="39"/>
      <c r="B935" s="40"/>
      <c r="C935" s="295" t="s">
        <v>1275</v>
      </c>
      <c r="D935" s="295" t="s">
        <v>219</v>
      </c>
      <c r="E935" s="296" t="s">
        <v>1276</v>
      </c>
      <c r="F935" s="297" t="s">
        <v>1277</v>
      </c>
      <c r="G935" s="298" t="s">
        <v>408</v>
      </c>
      <c r="H935" s="299">
        <v>3</v>
      </c>
      <c r="I935" s="300"/>
      <c r="J935" s="301">
        <f>ROUND(I935*H935,2)</f>
        <v>0</v>
      </c>
      <c r="K935" s="302"/>
      <c r="L935" s="303"/>
      <c r="M935" s="304" t="s">
        <v>1</v>
      </c>
      <c r="N935" s="305" t="s">
        <v>38</v>
      </c>
      <c r="O935" s="92"/>
      <c r="P935" s="247">
        <f>O935*H935</f>
        <v>0</v>
      </c>
      <c r="Q935" s="247">
        <v>0.080000000000000002</v>
      </c>
      <c r="R935" s="247">
        <f>Q935*H935</f>
        <v>0.23999999999999999</v>
      </c>
      <c r="S935" s="247">
        <v>0</v>
      </c>
      <c r="T935" s="248">
        <f>S935*H935</f>
        <v>0</v>
      </c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R935" s="249" t="s">
        <v>184</v>
      </c>
      <c r="AT935" s="249" t="s">
        <v>219</v>
      </c>
      <c r="AU935" s="249" t="s">
        <v>83</v>
      </c>
      <c r="AY935" s="18" t="s">
        <v>128</v>
      </c>
      <c r="BE935" s="250">
        <f>IF(N935="základní",J935,0)</f>
        <v>0</v>
      </c>
      <c r="BF935" s="250">
        <f>IF(N935="snížená",J935,0)</f>
        <v>0</v>
      </c>
      <c r="BG935" s="250">
        <f>IF(N935="zákl. přenesená",J935,0)</f>
        <v>0</v>
      </c>
      <c r="BH935" s="250">
        <f>IF(N935="sníž. přenesená",J935,0)</f>
        <v>0</v>
      </c>
      <c r="BI935" s="250">
        <f>IF(N935="nulová",J935,0)</f>
        <v>0</v>
      </c>
      <c r="BJ935" s="18" t="s">
        <v>81</v>
      </c>
      <c r="BK935" s="250">
        <f>ROUND(I935*H935,2)</f>
        <v>0</v>
      </c>
      <c r="BL935" s="18" t="s">
        <v>134</v>
      </c>
      <c r="BM935" s="249" t="s">
        <v>1278</v>
      </c>
    </row>
    <row r="936" s="13" customFormat="1">
      <c r="A936" s="13"/>
      <c r="B936" s="251"/>
      <c r="C936" s="252"/>
      <c r="D936" s="253" t="s">
        <v>136</v>
      </c>
      <c r="E936" s="254" t="s">
        <v>1</v>
      </c>
      <c r="F936" s="255" t="s">
        <v>1232</v>
      </c>
      <c r="G936" s="252"/>
      <c r="H936" s="254" t="s">
        <v>1</v>
      </c>
      <c r="I936" s="256"/>
      <c r="J936" s="252"/>
      <c r="K936" s="252"/>
      <c r="L936" s="257"/>
      <c r="M936" s="258"/>
      <c r="N936" s="259"/>
      <c r="O936" s="259"/>
      <c r="P936" s="259"/>
      <c r="Q936" s="259"/>
      <c r="R936" s="259"/>
      <c r="S936" s="259"/>
      <c r="T936" s="260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61" t="s">
        <v>136</v>
      </c>
      <c r="AU936" s="261" t="s">
        <v>83</v>
      </c>
      <c r="AV936" s="13" t="s">
        <v>81</v>
      </c>
      <c r="AW936" s="13" t="s">
        <v>30</v>
      </c>
      <c r="AX936" s="13" t="s">
        <v>73</v>
      </c>
      <c r="AY936" s="261" t="s">
        <v>128</v>
      </c>
    </row>
    <row r="937" s="13" customFormat="1">
      <c r="A937" s="13"/>
      <c r="B937" s="251"/>
      <c r="C937" s="252"/>
      <c r="D937" s="253" t="s">
        <v>136</v>
      </c>
      <c r="E937" s="254" t="s">
        <v>1</v>
      </c>
      <c r="F937" s="255" t="s">
        <v>259</v>
      </c>
      <c r="G937" s="252"/>
      <c r="H937" s="254" t="s">
        <v>1</v>
      </c>
      <c r="I937" s="256"/>
      <c r="J937" s="252"/>
      <c r="K937" s="252"/>
      <c r="L937" s="257"/>
      <c r="M937" s="258"/>
      <c r="N937" s="259"/>
      <c r="O937" s="259"/>
      <c r="P937" s="259"/>
      <c r="Q937" s="259"/>
      <c r="R937" s="259"/>
      <c r="S937" s="259"/>
      <c r="T937" s="260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61" t="s">
        <v>136</v>
      </c>
      <c r="AU937" s="261" t="s">
        <v>83</v>
      </c>
      <c r="AV937" s="13" t="s">
        <v>81</v>
      </c>
      <c r="AW937" s="13" t="s">
        <v>30</v>
      </c>
      <c r="AX937" s="13" t="s">
        <v>73</v>
      </c>
      <c r="AY937" s="261" t="s">
        <v>128</v>
      </c>
    </row>
    <row r="938" s="13" customFormat="1">
      <c r="A938" s="13"/>
      <c r="B938" s="251"/>
      <c r="C938" s="252"/>
      <c r="D938" s="253" t="s">
        <v>136</v>
      </c>
      <c r="E938" s="254" t="s">
        <v>1</v>
      </c>
      <c r="F938" s="255" t="s">
        <v>260</v>
      </c>
      <c r="G938" s="252"/>
      <c r="H938" s="254" t="s">
        <v>1</v>
      </c>
      <c r="I938" s="256"/>
      <c r="J938" s="252"/>
      <c r="K938" s="252"/>
      <c r="L938" s="257"/>
      <c r="M938" s="258"/>
      <c r="N938" s="259"/>
      <c r="O938" s="259"/>
      <c r="P938" s="259"/>
      <c r="Q938" s="259"/>
      <c r="R938" s="259"/>
      <c r="S938" s="259"/>
      <c r="T938" s="260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61" t="s">
        <v>136</v>
      </c>
      <c r="AU938" s="261" t="s">
        <v>83</v>
      </c>
      <c r="AV938" s="13" t="s">
        <v>81</v>
      </c>
      <c r="AW938" s="13" t="s">
        <v>30</v>
      </c>
      <c r="AX938" s="13" t="s">
        <v>73</v>
      </c>
      <c r="AY938" s="261" t="s">
        <v>128</v>
      </c>
    </row>
    <row r="939" s="14" customFormat="1">
      <c r="A939" s="14"/>
      <c r="B939" s="262"/>
      <c r="C939" s="263"/>
      <c r="D939" s="253" t="s">
        <v>136</v>
      </c>
      <c r="E939" s="264" t="s">
        <v>1</v>
      </c>
      <c r="F939" s="265" t="s">
        <v>143</v>
      </c>
      <c r="G939" s="263"/>
      <c r="H939" s="266">
        <v>3</v>
      </c>
      <c r="I939" s="267"/>
      <c r="J939" s="263"/>
      <c r="K939" s="263"/>
      <c r="L939" s="268"/>
      <c r="M939" s="269"/>
      <c r="N939" s="270"/>
      <c r="O939" s="270"/>
      <c r="P939" s="270"/>
      <c r="Q939" s="270"/>
      <c r="R939" s="270"/>
      <c r="S939" s="270"/>
      <c r="T939" s="271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72" t="s">
        <v>136</v>
      </c>
      <c r="AU939" s="272" t="s">
        <v>83</v>
      </c>
      <c r="AV939" s="14" t="s">
        <v>83</v>
      </c>
      <c r="AW939" s="14" t="s">
        <v>30</v>
      </c>
      <c r="AX939" s="14" t="s">
        <v>81</v>
      </c>
      <c r="AY939" s="272" t="s">
        <v>128</v>
      </c>
    </row>
    <row r="940" s="12" customFormat="1" ht="22.8" customHeight="1">
      <c r="A940" s="12"/>
      <c r="B940" s="221"/>
      <c r="C940" s="222"/>
      <c r="D940" s="223" t="s">
        <v>72</v>
      </c>
      <c r="E940" s="235" t="s">
        <v>1257</v>
      </c>
      <c r="F940" s="235" t="s">
        <v>1279</v>
      </c>
      <c r="G940" s="222"/>
      <c r="H940" s="222"/>
      <c r="I940" s="225"/>
      <c r="J940" s="236">
        <f>BK940</f>
        <v>0</v>
      </c>
      <c r="K940" s="222"/>
      <c r="L940" s="227"/>
      <c r="M940" s="228"/>
      <c r="N940" s="229"/>
      <c r="O940" s="229"/>
      <c r="P940" s="230">
        <f>SUM(P941:P944)</f>
        <v>0</v>
      </c>
      <c r="Q940" s="229"/>
      <c r="R940" s="230">
        <f>SUM(R941:R944)</f>
        <v>12.813255</v>
      </c>
      <c r="S940" s="229"/>
      <c r="T940" s="231">
        <f>SUM(T941:T944)</f>
        <v>0</v>
      </c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R940" s="232" t="s">
        <v>81</v>
      </c>
      <c r="AT940" s="233" t="s">
        <v>72</v>
      </c>
      <c r="AU940" s="233" t="s">
        <v>81</v>
      </c>
      <c r="AY940" s="232" t="s">
        <v>128</v>
      </c>
      <c r="BK940" s="234">
        <f>SUM(BK941:BK944)</f>
        <v>0</v>
      </c>
    </row>
    <row r="941" s="2" customFormat="1" ht="21.75" customHeight="1">
      <c r="A941" s="39"/>
      <c r="B941" s="40"/>
      <c r="C941" s="237" t="s">
        <v>1280</v>
      </c>
      <c r="D941" s="237" t="s">
        <v>130</v>
      </c>
      <c r="E941" s="238" t="s">
        <v>1281</v>
      </c>
      <c r="F941" s="239" t="s">
        <v>1282</v>
      </c>
      <c r="G941" s="240" t="s">
        <v>133</v>
      </c>
      <c r="H941" s="241">
        <v>45.5</v>
      </c>
      <c r="I941" s="242"/>
      <c r="J941" s="243">
        <f>ROUND(I941*H941,2)</f>
        <v>0</v>
      </c>
      <c r="K941" s="244"/>
      <c r="L941" s="45"/>
      <c r="M941" s="245" t="s">
        <v>1</v>
      </c>
      <c r="N941" s="246" t="s">
        <v>38</v>
      </c>
      <c r="O941" s="92"/>
      <c r="P941" s="247">
        <f>O941*H941</f>
        <v>0</v>
      </c>
      <c r="Q941" s="247">
        <v>0.14760999999999999</v>
      </c>
      <c r="R941" s="247">
        <f>Q941*H941</f>
        <v>6.7162549999999994</v>
      </c>
      <c r="S941" s="247">
        <v>0</v>
      </c>
      <c r="T941" s="248">
        <f>S941*H941</f>
        <v>0</v>
      </c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  <c r="AR941" s="249" t="s">
        <v>134</v>
      </c>
      <c r="AT941" s="249" t="s">
        <v>130</v>
      </c>
      <c r="AU941" s="249" t="s">
        <v>83</v>
      </c>
      <c r="AY941" s="18" t="s">
        <v>128</v>
      </c>
      <c r="BE941" s="250">
        <f>IF(N941="základní",J941,0)</f>
        <v>0</v>
      </c>
      <c r="BF941" s="250">
        <f>IF(N941="snížená",J941,0)</f>
        <v>0</v>
      </c>
      <c r="BG941" s="250">
        <f>IF(N941="zákl. přenesená",J941,0)</f>
        <v>0</v>
      </c>
      <c r="BH941" s="250">
        <f>IF(N941="sníž. přenesená",J941,0)</f>
        <v>0</v>
      </c>
      <c r="BI941" s="250">
        <f>IF(N941="nulová",J941,0)</f>
        <v>0</v>
      </c>
      <c r="BJ941" s="18" t="s">
        <v>81</v>
      </c>
      <c r="BK941" s="250">
        <f>ROUND(I941*H941,2)</f>
        <v>0</v>
      </c>
      <c r="BL941" s="18" t="s">
        <v>134</v>
      </c>
      <c r="BM941" s="249" t="s">
        <v>1283</v>
      </c>
    </row>
    <row r="942" s="2" customFormat="1" ht="16.5" customHeight="1">
      <c r="A942" s="39"/>
      <c r="B942" s="40"/>
      <c r="C942" s="295" t="s">
        <v>645</v>
      </c>
      <c r="D942" s="295" t="s">
        <v>219</v>
      </c>
      <c r="E942" s="296" t="s">
        <v>1284</v>
      </c>
      <c r="F942" s="297" t="s">
        <v>1285</v>
      </c>
      <c r="G942" s="298" t="s">
        <v>133</v>
      </c>
      <c r="H942" s="299">
        <v>45.5</v>
      </c>
      <c r="I942" s="300"/>
      <c r="J942" s="301">
        <f>ROUND(I942*H942,2)</f>
        <v>0</v>
      </c>
      <c r="K942" s="302"/>
      <c r="L942" s="303"/>
      <c r="M942" s="304" t="s">
        <v>1</v>
      </c>
      <c r="N942" s="305" t="s">
        <v>38</v>
      </c>
      <c r="O942" s="92"/>
      <c r="P942" s="247">
        <f>O942*H942</f>
        <v>0</v>
      </c>
      <c r="Q942" s="247">
        <v>0.13400000000000001</v>
      </c>
      <c r="R942" s="247">
        <f>Q942*H942</f>
        <v>6.0970000000000004</v>
      </c>
      <c r="S942" s="247">
        <v>0</v>
      </c>
      <c r="T942" s="248">
        <f>S942*H942</f>
        <v>0</v>
      </c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R942" s="249" t="s">
        <v>184</v>
      </c>
      <c r="AT942" s="249" t="s">
        <v>219</v>
      </c>
      <c r="AU942" s="249" t="s">
        <v>83</v>
      </c>
      <c r="AY942" s="18" t="s">
        <v>128</v>
      </c>
      <c r="BE942" s="250">
        <f>IF(N942="základní",J942,0)</f>
        <v>0</v>
      </c>
      <c r="BF942" s="250">
        <f>IF(N942="snížená",J942,0)</f>
        <v>0</v>
      </c>
      <c r="BG942" s="250">
        <f>IF(N942="zákl. přenesená",J942,0)</f>
        <v>0</v>
      </c>
      <c r="BH942" s="250">
        <f>IF(N942="sníž. přenesená",J942,0)</f>
        <v>0</v>
      </c>
      <c r="BI942" s="250">
        <f>IF(N942="nulová",J942,0)</f>
        <v>0</v>
      </c>
      <c r="BJ942" s="18" t="s">
        <v>81</v>
      </c>
      <c r="BK942" s="250">
        <f>ROUND(I942*H942,2)</f>
        <v>0</v>
      </c>
      <c r="BL942" s="18" t="s">
        <v>134</v>
      </c>
      <c r="BM942" s="249" t="s">
        <v>1286</v>
      </c>
    </row>
    <row r="943" s="13" customFormat="1">
      <c r="A943" s="13"/>
      <c r="B943" s="251"/>
      <c r="C943" s="252"/>
      <c r="D943" s="253" t="s">
        <v>136</v>
      </c>
      <c r="E943" s="254" t="s">
        <v>1</v>
      </c>
      <c r="F943" s="255" t="s">
        <v>421</v>
      </c>
      <c r="G943" s="252"/>
      <c r="H943" s="254" t="s">
        <v>1</v>
      </c>
      <c r="I943" s="256"/>
      <c r="J943" s="252"/>
      <c r="K943" s="252"/>
      <c r="L943" s="257"/>
      <c r="M943" s="258"/>
      <c r="N943" s="259"/>
      <c r="O943" s="259"/>
      <c r="P943" s="259"/>
      <c r="Q943" s="259"/>
      <c r="R943" s="259"/>
      <c r="S943" s="259"/>
      <c r="T943" s="260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61" t="s">
        <v>136</v>
      </c>
      <c r="AU943" s="261" t="s">
        <v>83</v>
      </c>
      <c r="AV943" s="13" t="s">
        <v>81</v>
      </c>
      <c r="AW943" s="13" t="s">
        <v>30</v>
      </c>
      <c r="AX943" s="13" t="s">
        <v>73</v>
      </c>
      <c r="AY943" s="261" t="s">
        <v>128</v>
      </c>
    </row>
    <row r="944" s="14" customFormat="1">
      <c r="A944" s="14"/>
      <c r="B944" s="262"/>
      <c r="C944" s="263"/>
      <c r="D944" s="253" t="s">
        <v>136</v>
      </c>
      <c r="E944" s="264" t="s">
        <v>1</v>
      </c>
      <c r="F944" s="265" t="s">
        <v>1287</v>
      </c>
      <c r="G944" s="263"/>
      <c r="H944" s="266">
        <v>45.5</v>
      </c>
      <c r="I944" s="267"/>
      <c r="J944" s="263"/>
      <c r="K944" s="263"/>
      <c r="L944" s="268"/>
      <c r="M944" s="269"/>
      <c r="N944" s="270"/>
      <c r="O944" s="270"/>
      <c r="P944" s="270"/>
      <c r="Q944" s="270"/>
      <c r="R944" s="270"/>
      <c r="S944" s="270"/>
      <c r="T944" s="271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72" t="s">
        <v>136</v>
      </c>
      <c r="AU944" s="272" t="s">
        <v>83</v>
      </c>
      <c r="AV944" s="14" t="s">
        <v>83</v>
      </c>
      <c r="AW944" s="14" t="s">
        <v>30</v>
      </c>
      <c r="AX944" s="14" t="s">
        <v>81</v>
      </c>
      <c r="AY944" s="272" t="s">
        <v>128</v>
      </c>
    </row>
    <row r="945" s="12" customFormat="1" ht="22.8" customHeight="1">
      <c r="A945" s="12"/>
      <c r="B945" s="221"/>
      <c r="C945" s="222"/>
      <c r="D945" s="223" t="s">
        <v>72</v>
      </c>
      <c r="E945" s="235" t="s">
        <v>645</v>
      </c>
      <c r="F945" s="235" t="s">
        <v>646</v>
      </c>
      <c r="G945" s="222"/>
      <c r="H945" s="222"/>
      <c r="I945" s="225"/>
      <c r="J945" s="236">
        <f>BK945</f>
        <v>0</v>
      </c>
      <c r="K945" s="222"/>
      <c r="L945" s="227"/>
      <c r="M945" s="228"/>
      <c r="N945" s="229"/>
      <c r="O945" s="229"/>
      <c r="P945" s="230">
        <f>P946</f>
        <v>0</v>
      </c>
      <c r="Q945" s="229"/>
      <c r="R945" s="230">
        <f>R946</f>
        <v>0</v>
      </c>
      <c r="S945" s="229"/>
      <c r="T945" s="231">
        <f>T946</f>
        <v>0</v>
      </c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R945" s="232" t="s">
        <v>81</v>
      </c>
      <c r="AT945" s="233" t="s">
        <v>72</v>
      </c>
      <c r="AU945" s="233" t="s">
        <v>81</v>
      </c>
      <c r="AY945" s="232" t="s">
        <v>128</v>
      </c>
      <c r="BK945" s="234">
        <f>BK946</f>
        <v>0</v>
      </c>
    </row>
    <row r="946" s="2" customFormat="1" ht="21.75" customHeight="1">
      <c r="A946" s="39"/>
      <c r="B946" s="40"/>
      <c r="C946" s="237" t="s">
        <v>1288</v>
      </c>
      <c r="D946" s="237" t="s">
        <v>130</v>
      </c>
      <c r="E946" s="238" t="s">
        <v>648</v>
      </c>
      <c r="F946" s="239" t="s">
        <v>649</v>
      </c>
      <c r="G946" s="240" t="s">
        <v>199</v>
      </c>
      <c r="H946" s="241">
        <v>46.747</v>
      </c>
      <c r="I946" s="242"/>
      <c r="J946" s="243">
        <f>ROUND(I946*H946,2)</f>
        <v>0</v>
      </c>
      <c r="K946" s="244"/>
      <c r="L946" s="45"/>
      <c r="M946" s="245" t="s">
        <v>1</v>
      </c>
      <c r="N946" s="246" t="s">
        <v>38</v>
      </c>
      <c r="O946" s="92"/>
      <c r="P946" s="247">
        <f>O946*H946</f>
        <v>0</v>
      </c>
      <c r="Q946" s="247">
        <v>0</v>
      </c>
      <c r="R946" s="247">
        <f>Q946*H946</f>
        <v>0</v>
      </c>
      <c r="S946" s="247">
        <v>0</v>
      </c>
      <c r="T946" s="248">
        <f>S946*H946</f>
        <v>0</v>
      </c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R946" s="249" t="s">
        <v>134</v>
      </c>
      <c r="AT946" s="249" t="s">
        <v>130</v>
      </c>
      <c r="AU946" s="249" t="s">
        <v>83</v>
      </c>
      <c r="AY946" s="18" t="s">
        <v>128</v>
      </c>
      <c r="BE946" s="250">
        <f>IF(N946="základní",J946,0)</f>
        <v>0</v>
      </c>
      <c r="BF946" s="250">
        <f>IF(N946="snížená",J946,0)</f>
        <v>0</v>
      </c>
      <c r="BG946" s="250">
        <f>IF(N946="zákl. přenesená",J946,0)</f>
        <v>0</v>
      </c>
      <c r="BH946" s="250">
        <f>IF(N946="sníž. přenesená",J946,0)</f>
        <v>0</v>
      </c>
      <c r="BI946" s="250">
        <f>IF(N946="nulová",J946,0)</f>
        <v>0</v>
      </c>
      <c r="BJ946" s="18" t="s">
        <v>81</v>
      </c>
      <c r="BK946" s="250">
        <f>ROUND(I946*H946,2)</f>
        <v>0</v>
      </c>
      <c r="BL946" s="18" t="s">
        <v>134</v>
      </c>
      <c r="BM946" s="249" t="s">
        <v>1289</v>
      </c>
    </row>
    <row r="947" s="12" customFormat="1" ht="25.92" customHeight="1">
      <c r="A947" s="12"/>
      <c r="B947" s="221"/>
      <c r="C947" s="222"/>
      <c r="D947" s="223" t="s">
        <v>72</v>
      </c>
      <c r="E947" s="224" t="s">
        <v>1290</v>
      </c>
      <c r="F947" s="224" t="s">
        <v>1291</v>
      </c>
      <c r="G947" s="222"/>
      <c r="H947" s="222"/>
      <c r="I947" s="225"/>
      <c r="J947" s="226">
        <f>BK947</f>
        <v>0</v>
      </c>
      <c r="K947" s="222"/>
      <c r="L947" s="227"/>
      <c r="M947" s="228"/>
      <c r="N947" s="229"/>
      <c r="O947" s="229"/>
      <c r="P947" s="230">
        <f>P948+P990</f>
        <v>0</v>
      </c>
      <c r="Q947" s="229"/>
      <c r="R947" s="230">
        <f>R948+R990</f>
        <v>0.10183899999999999</v>
      </c>
      <c r="S947" s="229"/>
      <c r="T947" s="231">
        <f>T948+T990</f>
        <v>0</v>
      </c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R947" s="232" t="s">
        <v>83</v>
      </c>
      <c r="AT947" s="233" t="s">
        <v>72</v>
      </c>
      <c r="AU947" s="233" t="s">
        <v>73</v>
      </c>
      <c r="AY947" s="232" t="s">
        <v>128</v>
      </c>
      <c r="BK947" s="234">
        <f>BK948+BK990</f>
        <v>0</v>
      </c>
    </row>
    <row r="948" s="12" customFormat="1" ht="22.8" customHeight="1">
      <c r="A948" s="12"/>
      <c r="B948" s="221"/>
      <c r="C948" s="222"/>
      <c r="D948" s="223" t="s">
        <v>72</v>
      </c>
      <c r="E948" s="235" t="s">
        <v>1292</v>
      </c>
      <c r="F948" s="235" t="s">
        <v>1293</v>
      </c>
      <c r="G948" s="222"/>
      <c r="H948" s="222"/>
      <c r="I948" s="225"/>
      <c r="J948" s="236">
        <f>BK948</f>
        <v>0</v>
      </c>
      <c r="K948" s="222"/>
      <c r="L948" s="227"/>
      <c r="M948" s="228"/>
      <c r="N948" s="229"/>
      <c r="O948" s="229"/>
      <c r="P948" s="230">
        <f>SUM(P949:P989)</f>
        <v>0</v>
      </c>
      <c r="Q948" s="229"/>
      <c r="R948" s="230">
        <f>SUM(R949:R989)</f>
        <v>0.10183899999999999</v>
      </c>
      <c r="S948" s="229"/>
      <c r="T948" s="231">
        <f>SUM(T949:T989)</f>
        <v>0</v>
      </c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R948" s="232" t="s">
        <v>83</v>
      </c>
      <c r="AT948" s="233" t="s">
        <v>72</v>
      </c>
      <c r="AU948" s="233" t="s">
        <v>81</v>
      </c>
      <c r="AY948" s="232" t="s">
        <v>128</v>
      </c>
      <c r="BK948" s="234">
        <f>SUM(BK949:BK989)</f>
        <v>0</v>
      </c>
    </row>
    <row r="949" s="2" customFormat="1" ht="21.75" customHeight="1">
      <c r="A949" s="39"/>
      <c r="B949" s="40"/>
      <c r="C949" s="237" t="s">
        <v>1294</v>
      </c>
      <c r="D949" s="237" t="s">
        <v>130</v>
      </c>
      <c r="E949" s="238" t="s">
        <v>1295</v>
      </c>
      <c r="F949" s="239" t="s">
        <v>1296</v>
      </c>
      <c r="G949" s="240" t="s">
        <v>151</v>
      </c>
      <c r="H949" s="241">
        <v>6.9299999999999997</v>
      </c>
      <c r="I949" s="242"/>
      <c r="J949" s="243">
        <f>ROUND(I949*H949,2)</f>
        <v>0</v>
      </c>
      <c r="K949" s="244"/>
      <c r="L949" s="45"/>
      <c r="M949" s="245" t="s">
        <v>1</v>
      </c>
      <c r="N949" s="246" t="s">
        <v>38</v>
      </c>
      <c r="O949" s="92"/>
      <c r="P949" s="247">
        <f>O949*H949</f>
        <v>0</v>
      </c>
      <c r="Q949" s="247">
        <v>0</v>
      </c>
      <c r="R949" s="247">
        <f>Q949*H949</f>
        <v>0</v>
      </c>
      <c r="S949" s="247">
        <v>0</v>
      </c>
      <c r="T949" s="248">
        <f>S949*H949</f>
        <v>0</v>
      </c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R949" s="249" t="s">
        <v>242</v>
      </c>
      <c r="AT949" s="249" t="s">
        <v>130</v>
      </c>
      <c r="AU949" s="249" t="s">
        <v>83</v>
      </c>
      <c r="AY949" s="18" t="s">
        <v>128</v>
      </c>
      <c r="BE949" s="250">
        <f>IF(N949="základní",J949,0)</f>
        <v>0</v>
      </c>
      <c r="BF949" s="250">
        <f>IF(N949="snížená",J949,0)</f>
        <v>0</v>
      </c>
      <c r="BG949" s="250">
        <f>IF(N949="zákl. přenesená",J949,0)</f>
        <v>0</v>
      </c>
      <c r="BH949" s="250">
        <f>IF(N949="sníž. přenesená",J949,0)</f>
        <v>0</v>
      </c>
      <c r="BI949" s="250">
        <f>IF(N949="nulová",J949,0)</f>
        <v>0</v>
      </c>
      <c r="BJ949" s="18" t="s">
        <v>81</v>
      </c>
      <c r="BK949" s="250">
        <f>ROUND(I949*H949,2)</f>
        <v>0</v>
      </c>
      <c r="BL949" s="18" t="s">
        <v>242</v>
      </c>
      <c r="BM949" s="249" t="s">
        <v>1297</v>
      </c>
    </row>
    <row r="950" s="13" customFormat="1">
      <c r="A950" s="13"/>
      <c r="B950" s="251"/>
      <c r="C950" s="252"/>
      <c r="D950" s="253" t="s">
        <v>136</v>
      </c>
      <c r="E950" s="254" t="s">
        <v>1</v>
      </c>
      <c r="F950" s="255" t="s">
        <v>1020</v>
      </c>
      <c r="G950" s="252"/>
      <c r="H950" s="254" t="s">
        <v>1</v>
      </c>
      <c r="I950" s="256"/>
      <c r="J950" s="252"/>
      <c r="K950" s="252"/>
      <c r="L950" s="257"/>
      <c r="M950" s="258"/>
      <c r="N950" s="259"/>
      <c r="O950" s="259"/>
      <c r="P950" s="259"/>
      <c r="Q950" s="259"/>
      <c r="R950" s="259"/>
      <c r="S950" s="259"/>
      <c r="T950" s="260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61" t="s">
        <v>136</v>
      </c>
      <c r="AU950" s="261" t="s">
        <v>83</v>
      </c>
      <c r="AV950" s="13" t="s">
        <v>81</v>
      </c>
      <c r="AW950" s="13" t="s">
        <v>30</v>
      </c>
      <c r="AX950" s="13" t="s">
        <v>73</v>
      </c>
      <c r="AY950" s="261" t="s">
        <v>128</v>
      </c>
    </row>
    <row r="951" s="14" customFormat="1">
      <c r="A951" s="14"/>
      <c r="B951" s="262"/>
      <c r="C951" s="263"/>
      <c r="D951" s="253" t="s">
        <v>136</v>
      </c>
      <c r="E951" s="264" t="s">
        <v>1</v>
      </c>
      <c r="F951" s="265" t="s">
        <v>1298</v>
      </c>
      <c r="G951" s="263"/>
      <c r="H951" s="266">
        <v>6.9299999999999997</v>
      </c>
      <c r="I951" s="267"/>
      <c r="J951" s="263"/>
      <c r="K951" s="263"/>
      <c r="L951" s="268"/>
      <c r="M951" s="269"/>
      <c r="N951" s="270"/>
      <c r="O951" s="270"/>
      <c r="P951" s="270"/>
      <c r="Q951" s="270"/>
      <c r="R951" s="270"/>
      <c r="S951" s="270"/>
      <c r="T951" s="271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72" t="s">
        <v>136</v>
      </c>
      <c r="AU951" s="272" t="s">
        <v>83</v>
      </c>
      <c r="AV951" s="14" t="s">
        <v>83</v>
      </c>
      <c r="AW951" s="14" t="s">
        <v>30</v>
      </c>
      <c r="AX951" s="14" t="s">
        <v>81</v>
      </c>
      <c r="AY951" s="272" t="s">
        <v>128</v>
      </c>
    </row>
    <row r="952" s="2" customFormat="1" ht="16.5" customHeight="1">
      <c r="A952" s="39"/>
      <c r="B952" s="40"/>
      <c r="C952" s="295" t="s">
        <v>1299</v>
      </c>
      <c r="D952" s="295" t="s">
        <v>219</v>
      </c>
      <c r="E952" s="296" t="s">
        <v>1300</v>
      </c>
      <c r="F952" s="297" t="s">
        <v>1301</v>
      </c>
      <c r="G952" s="298" t="s">
        <v>199</v>
      </c>
      <c r="H952" s="299">
        <v>0.002</v>
      </c>
      <c r="I952" s="300"/>
      <c r="J952" s="301">
        <f>ROUND(I952*H952,2)</f>
        <v>0</v>
      </c>
      <c r="K952" s="302"/>
      <c r="L952" s="303"/>
      <c r="M952" s="304" t="s">
        <v>1</v>
      </c>
      <c r="N952" s="305" t="s">
        <v>38</v>
      </c>
      <c r="O952" s="92"/>
      <c r="P952" s="247">
        <f>O952*H952</f>
        <v>0</v>
      </c>
      <c r="Q952" s="247">
        <v>1</v>
      </c>
      <c r="R952" s="247">
        <f>Q952*H952</f>
        <v>0.002</v>
      </c>
      <c r="S952" s="247">
        <v>0</v>
      </c>
      <c r="T952" s="248">
        <f>S952*H952</f>
        <v>0</v>
      </c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R952" s="249" t="s">
        <v>338</v>
      </c>
      <c r="AT952" s="249" t="s">
        <v>219</v>
      </c>
      <c r="AU952" s="249" t="s">
        <v>83</v>
      </c>
      <c r="AY952" s="18" t="s">
        <v>128</v>
      </c>
      <c r="BE952" s="250">
        <f>IF(N952="základní",J952,0)</f>
        <v>0</v>
      </c>
      <c r="BF952" s="250">
        <f>IF(N952="snížená",J952,0)</f>
        <v>0</v>
      </c>
      <c r="BG952" s="250">
        <f>IF(N952="zákl. přenesená",J952,0)</f>
        <v>0</v>
      </c>
      <c r="BH952" s="250">
        <f>IF(N952="sníž. přenesená",J952,0)</f>
        <v>0</v>
      </c>
      <c r="BI952" s="250">
        <f>IF(N952="nulová",J952,0)</f>
        <v>0</v>
      </c>
      <c r="BJ952" s="18" t="s">
        <v>81</v>
      </c>
      <c r="BK952" s="250">
        <f>ROUND(I952*H952,2)</f>
        <v>0</v>
      </c>
      <c r="BL952" s="18" t="s">
        <v>242</v>
      </c>
      <c r="BM952" s="249" t="s">
        <v>1302</v>
      </c>
    </row>
    <row r="953" s="13" customFormat="1">
      <c r="A953" s="13"/>
      <c r="B953" s="251"/>
      <c r="C953" s="252"/>
      <c r="D953" s="253" t="s">
        <v>136</v>
      </c>
      <c r="E953" s="254" t="s">
        <v>1</v>
      </c>
      <c r="F953" s="255" t="s">
        <v>421</v>
      </c>
      <c r="G953" s="252"/>
      <c r="H953" s="254" t="s">
        <v>1</v>
      </c>
      <c r="I953" s="256"/>
      <c r="J953" s="252"/>
      <c r="K953" s="252"/>
      <c r="L953" s="257"/>
      <c r="M953" s="258"/>
      <c r="N953" s="259"/>
      <c r="O953" s="259"/>
      <c r="P953" s="259"/>
      <c r="Q953" s="259"/>
      <c r="R953" s="259"/>
      <c r="S953" s="259"/>
      <c r="T953" s="260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61" t="s">
        <v>136</v>
      </c>
      <c r="AU953" s="261" t="s">
        <v>83</v>
      </c>
      <c r="AV953" s="13" t="s">
        <v>81</v>
      </c>
      <c r="AW953" s="13" t="s">
        <v>30</v>
      </c>
      <c r="AX953" s="13" t="s">
        <v>73</v>
      </c>
      <c r="AY953" s="261" t="s">
        <v>128</v>
      </c>
    </row>
    <row r="954" s="14" customFormat="1">
      <c r="A954" s="14"/>
      <c r="B954" s="262"/>
      <c r="C954" s="263"/>
      <c r="D954" s="253" t="s">
        <v>136</v>
      </c>
      <c r="E954" s="264" t="s">
        <v>1</v>
      </c>
      <c r="F954" s="265" t="s">
        <v>1303</v>
      </c>
      <c r="G954" s="263"/>
      <c r="H954" s="266">
        <v>0.002</v>
      </c>
      <c r="I954" s="267"/>
      <c r="J954" s="263"/>
      <c r="K954" s="263"/>
      <c r="L954" s="268"/>
      <c r="M954" s="269"/>
      <c r="N954" s="270"/>
      <c r="O954" s="270"/>
      <c r="P954" s="270"/>
      <c r="Q954" s="270"/>
      <c r="R954" s="270"/>
      <c r="S954" s="270"/>
      <c r="T954" s="271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72" t="s">
        <v>136</v>
      </c>
      <c r="AU954" s="272" t="s">
        <v>83</v>
      </c>
      <c r="AV954" s="14" t="s">
        <v>83</v>
      </c>
      <c r="AW954" s="14" t="s">
        <v>30</v>
      </c>
      <c r="AX954" s="14" t="s">
        <v>81</v>
      </c>
      <c r="AY954" s="272" t="s">
        <v>128</v>
      </c>
    </row>
    <row r="955" s="2" customFormat="1" ht="21.75" customHeight="1">
      <c r="A955" s="39"/>
      <c r="B955" s="40"/>
      <c r="C955" s="237" t="s">
        <v>1304</v>
      </c>
      <c r="D955" s="237" t="s">
        <v>130</v>
      </c>
      <c r="E955" s="238" t="s">
        <v>1305</v>
      </c>
      <c r="F955" s="239" t="s">
        <v>1306</v>
      </c>
      <c r="G955" s="240" t="s">
        <v>151</v>
      </c>
      <c r="H955" s="241">
        <v>7.54</v>
      </c>
      <c r="I955" s="242"/>
      <c r="J955" s="243">
        <f>ROUND(I955*H955,2)</f>
        <v>0</v>
      </c>
      <c r="K955" s="244"/>
      <c r="L955" s="45"/>
      <c r="M955" s="245" t="s">
        <v>1</v>
      </c>
      <c r="N955" s="246" t="s">
        <v>38</v>
      </c>
      <c r="O955" s="92"/>
      <c r="P955" s="247">
        <f>O955*H955</f>
        <v>0</v>
      </c>
      <c r="Q955" s="247">
        <v>0</v>
      </c>
      <c r="R955" s="247">
        <f>Q955*H955</f>
        <v>0</v>
      </c>
      <c r="S955" s="247">
        <v>0</v>
      </c>
      <c r="T955" s="248">
        <f>S955*H955</f>
        <v>0</v>
      </c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R955" s="249" t="s">
        <v>242</v>
      </c>
      <c r="AT955" s="249" t="s">
        <v>130</v>
      </c>
      <c r="AU955" s="249" t="s">
        <v>83</v>
      </c>
      <c r="AY955" s="18" t="s">
        <v>128</v>
      </c>
      <c r="BE955" s="250">
        <f>IF(N955="základní",J955,0)</f>
        <v>0</v>
      </c>
      <c r="BF955" s="250">
        <f>IF(N955="snížená",J955,0)</f>
        <v>0</v>
      </c>
      <c r="BG955" s="250">
        <f>IF(N955="zákl. přenesená",J955,0)</f>
        <v>0</v>
      </c>
      <c r="BH955" s="250">
        <f>IF(N955="sníž. přenesená",J955,0)</f>
        <v>0</v>
      </c>
      <c r="BI955" s="250">
        <f>IF(N955="nulová",J955,0)</f>
        <v>0</v>
      </c>
      <c r="BJ955" s="18" t="s">
        <v>81</v>
      </c>
      <c r="BK955" s="250">
        <f>ROUND(I955*H955,2)</f>
        <v>0</v>
      </c>
      <c r="BL955" s="18" t="s">
        <v>242</v>
      </c>
      <c r="BM955" s="249" t="s">
        <v>1307</v>
      </c>
    </row>
    <row r="956" s="13" customFormat="1">
      <c r="A956" s="13"/>
      <c r="B956" s="251"/>
      <c r="C956" s="252"/>
      <c r="D956" s="253" t="s">
        <v>136</v>
      </c>
      <c r="E956" s="254" t="s">
        <v>1</v>
      </c>
      <c r="F956" s="255" t="s">
        <v>1308</v>
      </c>
      <c r="G956" s="252"/>
      <c r="H956" s="254" t="s">
        <v>1</v>
      </c>
      <c r="I956" s="256"/>
      <c r="J956" s="252"/>
      <c r="K956" s="252"/>
      <c r="L956" s="257"/>
      <c r="M956" s="258"/>
      <c r="N956" s="259"/>
      <c r="O956" s="259"/>
      <c r="P956" s="259"/>
      <c r="Q956" s="259"/>
      <c r="R956" s="259"/>
      <c r="S956" s="259"/>
      <c r="T956" s="260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61" t="s">
        <v>136</v>
      </c>
      <c r="AU956" s="261" t="s">
        <v>83</v>
      </c>
      <c r="AV956" s="13" t="s">
        <v>81</v>
      </c>
      <c r="AW956" s="13" t="s">
        <v>30</v>
      </c>
      <c r="AX956" s="13" t="s">
        <v>73</v>
      </c>
      <c r="AY956" s="261" t="s">
        <v>128</v>
      </c>
    </row>
    <row r="957" s="14" customFormat="1">
      <c r="A957" s="14"/>
      <c r="B957" s="262"/>
      <c r="C957" s="263"/>
      <c r="D957" s="253" t="s">
        <v>136</v>
      </c>
      <c r="E957" s="264" t="s">
        <v>1</v>
      </c>
      <c r="F957" s="265" t="s">
        <v>1309</v>
      </c>
      <c r="G957" s="263"/>
      <c r="H957" s="266">
        <v>5.9400000000000004</v>
      </c>
      <c r="I957" s="267"/>
      <c r="J957" s="263"/>
      <c r="K957" s="263"/>
      <c r="L957" s="268"/>
      <c r="M957" s="269"/>
      <c r="N957" s="270"/>
      <c r="O957" s="270"/>
      <c r="P957" s="270"/>
      <c r="Q957" s="270"/>
      <c r="R957" s="270"/>
      <c r="S957" s="270"/>
      <c r="T957" s="271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72" t="s">
        <v>136</v>
      </c>
      <c r="AU957" s="272" t="s">
        <v>83</v>
      </c>
      <c r="AV957" s="14" t="s">
        <v>83</v>
      </c>
      <c r="AW957" s="14" t="s">
        <v>30</v>
      </c>
      <c r="AX957" s="14" t="s">
        <v>73</v>
      </c>
      <c r="AY957" s="272" t="s">
        <v>128</v>
      </c>
    </row>
    <row r="958" s="14" customFormat="1">
      <c r="A958" s="14"/>
      <c r="B958" s="262"/>
      <c r="C958" s="263"/>
      <c r="D958" s="253" t="s">
        <v>136</v>
      </c>
      <c r="E958" s="264" t="s">
        <v>1</v>
      </c>
      <c r="F958" s="265" t="s">
        <v>1196</v>
      </c>
      <c r="G958" s="263"/>
      <c r="H958" s="266">
        <v>1.6000000000000001</v>
      </c>
      <c r="I958" s="267"/>
      <c r="J958" s="263"/>
      <c r="K958" s="263"/>
      <c r="L958" s="268"/>
      <c r="M958" s="269"/>
      <c r="N958" s="270"/>
      <c r="O958" s="270"/>
      <c r="P958" s="270"/>
      <c r="Q958" s="270"/>
      <c r="R958" s="270"/>
      <c r="S958" s="270"/>
      <c r="T958" s="271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72" t="s">
        <v>136</v>
      </c>
      <c r="AU958" s="272" t="s">
        <v>83</v>
      </c>
      <c r="AV958" s="14" t="s">
        <v>83</v>
      </c>
      <c r="AW958" s="14" t="s">
        <v>30</v>
      </c>
      <c r="AX958" s="14" t="s">
        <v>73</v>
      </c>
      <c r="AY958" s="272" t="s">
        <v>128</v>
      </c>
    </row>
    <row r="959" s="15" customFormat="1">
      <c r="A959" s="15"/>
      <c r="B959" s="273"/>
      <c r="C959" s="274"/>
      <c r="D959" s="253" t="s">
        <v>136</v>
      </c>
      <c r="E959" s="275" t="s">
        <v>1</v>
      </c>
      <c r="F959" s="276" t="s">
        <v>176</v>
      </c>
      <c r="G959" s="274"/>
      <c r="H959" s="277">
        <v>7.5400000000000009</v>
      </c>
      <c r="I959" s="278"/>
      <c r="J959" s="274"/>
      <c r="K959" s="274"/>
      <c r="L959" s="279"/>
      <c r="M959" s="280"/>
      <c r="N959" s="281"/>
      <c r="O959" s="281"/>
      <c r="P959" s="281"/>
      <c r="Q959" s="281"/>
      <c r="R959" s="281"/>
      <c r="S959" s="281"/>
      <c r="T959" s="282"/>
      <c r="U959" s="15"/>
      <c r="V959" s="15"/>
      <c r="W959" s="15"/>
      <c r="X959" s="15"/>
      <c r="Y959" s="15"/>
      <c r="Z959" s="15"/>
      <c r="AA959" s="15"/>
      <c r="AB959" s="15"/>
      <c r="AC959" s="15"/>
      <c r="AD959" s="15"/>
      <c r="AE959" s="15"/>
      <c r="AT959" s="283" t="s">
        <v>136</v>
      </c>
      <c r="AU959" s="283" t="s">
        <v>83</v>
      </c>
      <c r="AV959" s="15" t="s">
        <v>134</v>
      </c>
      <c r="AW959" s="15" t="s">
        <v>30</v>
      </c>
      <c r="AX959" s="15" t="s">
        <v>81</v>
      </c>
      <c r="AY959" s="283" t="s">
        <v>128</v>
      </c>
    </row>
    <row r="960" s="2" customFormat="1" ht="16.5" customHeight="1">
      <c r="A960" s="39"/>
      <c r="B960" s="40"/>
      <c r="C960" s="295" t="s">
        <v>1310</v>
      </c>
      <c r="D960" s="295" t="s">
        <v>219</v>
      </c>
      <c r="E960" s="296" t="s">
        <v>1300</v>
      </c>
      <c r="F960" s="297" t="s">
        <v>1301</v>
      </c>
      <c r="G960" s="298" t="s">
        <v>199</v>
      </c>
      <c r="H960" s="299">
        <v>0.0030000000000000001</v>
      </c>
      <c r="I960" s="300"/>
      <c r="J960" s="301">
        <f>ROUND(I960*H960,2)</f>
        <v>0</v>
      </c>
      <c r="K960" s="302"/>
      <c r="L960" s="303"/>
      <c r="M960" s="304" t="s">
        <v>1</v>
      </c>
      <c r="N960" s="305" t="s">
        <v>38</v>
      </c>
      <c r="O960" s="92"/>
      <c r="P960" s="247">
        <f>O960*H960</f>
        <v>0</v>
      </c>
      <c r="Q960" s="247">
        <v>1</v>
      </c>
      <c r="R960" s="247">
        <f>Q960*H960</f>
        <v>0.0030000000000000001</v>
      </c>
      <c r="S960" s="247">
        <v>0</v>
      </c>
      <c r="T960" s="248">
        <f>S960*H960</f>
        <v>0</v>
      </c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R960" s="249" t="s">
        <v>338</v>
      </c>
      <c r="AT960" s="249" t="s">
        <v>219</v>
      </c>
      <c r="AU960" s="249" t="s">
        <v>83</v>
      </c>
      <c r="AY960" s="18" t="s">
        <v>128</v>
      </c>
      <c r="BE960" s="250">
        <f>IF(N960="základní",J960,0)</f>
        <v>0</v>
      </c>
      <c r="BF960" s="250">
        <f>IF(N960="snížená",J960,0)</f>
        <v>0</v>
      </c>
      <c r="BG960" s="250">
        <f>IF(N960="zákl. přenesená",J960,0)</f>
        <v>0</v>
      </c>
      <c r="BH960" s="250">
        <f>IF(N960="sníž. přenesená",J960,0)</f>
        <v>0</v>
      </c>
      <c r="BI960" s="250">
        <f>IF(N960="nulová",J960,0)</f>
        <v>0</v>
      </c>
      <c r="BJ960" s="18" t="s">
        <v>81</v>
      </c>
      <c r="BK960" s="250">
        <f>ROUND(I960*H960,2)</f>
        <v>0</v>
      </c>
      <c r="BL960" s="18" t="s">
        <v>242</v>
      </c>
      <c r="BM960" s="249" t="s">
        <v>1311</v>
      </c>
    </row>
    <row r="961" s="13" customFormat="1">
      <c r="A961" s="13"/>
      <c r="B961" s="251"/>
      <c r="C961" s="252"/>
      <c r="D961" s="253" t="s">
        <v>136</v>
      </c>
      <c r="E961" s="254" t="s">
        <v>1</v>
      </c>
      <c r="F961" s="255" t="s">
        <v>421</v>
      </c>
      <c r="G961" s="252"/>
      <c r="H961" s="254" t="s">
        <v>1</v>
      </c>
      <c r="I961" s="256"/>
      <c r="J961" s="252"/>
      <c r="K961" s="252"/>
      <c r="L961" s="257"/>
      <c r="M961" s="258"/>
      <c r="N961" s="259"/>
      <c r="O961" s="259"/>
      <c r="P961" s="259"/>
      <c r="Q961" s="259"/>
      <c r="R961" s="259"/>
      <c r="S961" s="259"/>
      <c r="T961" s="260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61" t="s">
        <v>136</v>
      </c>
      <c r="AU961" s="261" t="s">
        <v>83</v>
      </c>
      <c r="AV961" s="13" t="s">
        <v>81</v>
      </c>
      <c r="AW961" s="13" t="s">
        <v>30</v>
      </c>
      <c r="AX961" s="13" t="s">
        <v>73</v>
      </c>
      <c r="AY961" s="261" t="s">
        <v>128</v>
      </c>
    </row>
    <row r="962" s="14" customFormat="1">
      <c r="A962" s="14"/>
      <c r="B962" s="262"/>
      <c r="C962" s="263"/>
      <c r="D962" s="253" t="s">
        <v>136</v>
      </c>
      <c r="E962" s="264" t="s">
        <v>1</v>
      </c>
      <c r="F962" s="265" t="s">
        <v>1312</v>
      </c>
      <c r="G962" s="263"/>
      <c r="H962" s="266">
        <v>0.0030000000000000001</v>
      </c>
      <c r="I962" s="267"/>
      <c r="J962" s="263"/>
      <c r="K962" s="263"/>
      <c r="L962" s="268"/>
      <c r="M962" s="269"/>
      <c r="N962" s="270"/>
      <c r="O962" s="270"/>
      <c r="P962" s="270"/>
      <c r="Q962" s="270"/>
      <c r="R962" s="270"/>
      <c r="S962" s="270"/>
      <c r="T962" s="271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72" t="s">
        <v>136</v>
      </c>
      <c r="AU962" s="272" t="s">
        <v>83</v>
      </c>
      <c r="AV962" s="14" t="s">
        <v>83</v>
      </c>
      <c r="AW962" s="14" t="s">
        <v>30</v>
      </c>
      <c r="AX962" s="14" t="s">
        <v>81</v>
      </c>
      <c r="AY962" s="272" t="s">
        <v>128</v>
      </c>
    </row>
    <row r="963" s="2" customFormat="1" ht="21.75" customHeight="1">
      <c r="A963" s="39"/>
      <c r="B963" s="40"/>
      <c r="C963" s="237" t="s">
        <v>1313</v>
      </c>
      <c r="D963" s="237" t="s">
        <v>130</v>
      </c>
      <c r="E963" s="238" t="s">
        <v>1314</v>
      </c>
      <c r="F963" s="239" t="s">
        <v>1315</v>
      </c>
      <c r="G963" s="240" t="s">
        <v>151</v>
      </c>
      <c r="H963" s="241">
        <v>6.9299999999999997</v>
      </c>
      <c r="I963" s="242"/>
      <c r="J963" s="243">
        <f>ROUND(I963*H963,2)</f>
        <v>0</v>
      </c>
      <c r="K963" s="244"/>
      <c r="L963" s="45"/>
      <c r="M963" s="245" t="s">
        <v>1</v>
      </c>
      <c r="N963" s="246" t="s">
        <v>38</v>
      </c>
      <c r="O963" s="92"/>
      <c r="P963" s="247">
        <f>O963*H963</f>
        <v>0</v>
      </c>
      <c r="Q963" s="247">
        <v>0.00040000000000000002</v>
      </c>
      <c r="R963" s="247">
        <f>Q963*H963</f>
        <v>0.0027720000000000002</v>
      </c>
      <c r="S963" s="247">
        <v>0</v>
      </c>
      <c r="T963" s="248">
        <f>S963*H963</f>
        <v>0</v>
      </c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R963" s="249" t="s">
        <v>242</v>
      </c>
      <c r="AT963" s="249" t="s">
        <v>130</v>
      </c>
      <c r="AU963" s="249" t="s">
        <v>83</v>
      </c>
      <c r="AY963" s="18" t="s">
        <v>128</v>
      </c>
      <c r="BE963" s="250">
        <f>IF(N963="základní",J963,0)</f>
        <v>0</v>
      </c>
      <c r="BF963" s="250">
        <f>IF(N963="snížená",J963,0)</f>
        <v>0</v>
      </c>
      <c r="BG963" s="250">
        <f>IF(N963="zákl. přenesená",J963,0)</f>
        <v>0</v>
      </c>
      <c r="BH963" s="250">
        <f>IF(N963="sníž. přenesená",J963,0)</f>
        <v>0</v>
      </c>
      <c r="BI963" s="250">
        <f>IF(N963="nulová",J963,0)</f>
        <v>0</v>
      </c>
      <c r="BJ963" s="18" t="s">
        <v>81</v>
      </c>
      <c r="BK963" s="250">
        <f>ROUND(I963*H963,2)</f>
        <v>0</v>
      </c>
      <c r="BL963" s="18" t="s">
        <v>242</v>
      </c>
      <c r="BM963" s="249" t="s">
        <v>1316</v>
      </c>
    </row>
    <row r="964" s="13" customFormat="1">
      <c r="A964" s="13"/>
      <c r="B964" s="251"/>
      <c r="C964" s="252"/>
      <c r="D964" s="253" t="s">
        <v>136</v>
      </c>
      <c r="E964" s="254" t="s">
        <v>1</v>
      </c>
      <c r="F964" s="255" t="s">
        <v>1020</v>
      </c>
      <c r="G964" s="252"/>
      <c r="H964" s="254" t="s">
        <v>1</v>
      </c>
      <c r="I964" s="256"/>
      <c r="J964" s="252"/>
      <c r="K964" s="252"/>
      <c r="L964" s="257"/>
      <c r="M964" s="258"/>
      <c r="N964" s="259"/>
      <c r="O964" s="259"/>
      <c r="P964" s="259"/>
      <c r="Q964" s="259"/>
      <c r="R964" s="259"/>
      <c r="S964" s="259"/>
      <c r="T964" s="260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61" t="s">
        <v>136</v>
      </c>
      <c r="AU964" s="261" t="s">
        <v>83</v>
      </c>
      <c r="AV964" s="13" t="s">
        <v>81</v>
      </c>
      <c r="AW964" s="13" t="s">
        <v>30</v>
      </c>
      <c r="AX964" s="13" t="s">
        <v>73</v>
      </c>
      <c r="AY964" s="261" t="s">
        <v>128</v>
      </c>
    </row>
    <row r="965" s="14" customFormat="1">
      <c r="A965" s="14"/>
      <c r="B965" s="262"/>
      <c r="C965" s="263"/>
      <c r="D965" s="253" t="s">
        <v>136</v>
      </c>
      <c r="E965" s="264" t="s">
        <v>1</v>
      </c>
      <c r="F965" s="265" t="s">
        <v>1298</v>
      </c>
      <c r="G965" s="263"/>
      <c r="H965" s="266">
        <v>6.9299999999999997</v>
      </c>
      <c r="I965" s="267"/>
      <c r="J965" s="263"/>
      <c r="K965" s="263"/>
      <c r="L965" s="268"/>
      <c r="M965" s="269"/>
      <c r="N965" s="270"/>
      <c r="O965" s="270"/>
      <c r="P965" s="270"/>
      <c r="Q965" s="270"/>
      <c r="R965" s="270"/>
      <c r="S965" s="270"/>
      <c r="T965" s="271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72" t="s">
        <v>136</v>
      </c>
      <c r="AU965" s="272" t="s">
        <v>83</v>
      </c>
      <c r="AV965" s="14" t="s">
        <v>83</v>
      </c>
      <c r="AW965" s="14" t="s">
        <v>30</v>
      </c>
      <c r="AX965" s="14" t="s">
        <v>81</v>
      </c>
      <c r="AY965" s="272" t="s">
        <v>128</v>
      </c>
    </row>
    <row r="966" s="2" customFormat="1" ht="16.5" customHeight="1">
      <c r="A966" s="39"/>
      <c r="B966" s="40"/>
      <c r="C966" s="295" t="s">
        <v>1317</v>
      </c>
      <c r="D966" s="295" t="s">
        <v>219</v>
      </c>
      <c r="E966" s="296" t="s">
        <v>1318</v>
      </c>
      <c r="F966" s="297" t="s">
        <v>1319</v>
      </c>
      <c r="G966" s="298" t="s">
        <v>151</v>
      </c>
      <c r="H966" s="299">
        <v>7.9699999999999998</v>
      </c>
      <c r="I966" s="300"/>
      <c r="J966" s="301">
        <f>ROUND(I966*H966,2)</f>
        <v>0</v>
      </c>
      <c r="K966" s="302"/>
      <c r="L966" s="303"/>
      <c r="M966" s="304" t="s">
        <v>1</v>
      </c>
      <c r="N966" s="305" t="s">
        <v>38</v>
      </c>
      <c r="O966" s="92"/>
      <c r="P966" s="247">
        <f>O966*H966</f>
        <v>0</v>
      </c>
      <c r="Q966" s="247">
        <v>0.0044999999999999997</v>
      </c>
      <c r="R966" s="247">
        <f>Q966*H966</f>
        <v>0.035864999999999994</v>
      </c>
      <c r="S966" s="247">
        <v>0</v>
      </c>
      <c r="T966" s="248">
        <f>S966*H966</f>
        <v>0</v>
      </c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R966" s="249" t="s">
        <v>338</v>
      </c>
      <c r="AT966" s="249" t="s">
        <v>219</v>
      </c>
      <c r="AU966" s="249" t="s">
        <v>83</v>
      </c>
      <c r="AY966" s="18" t="s">
        <v>128</v>
      </c>
      <c r="BE966" s="250">
        <f>IF(N966="základní",J966,0)</f>
        <v>0</v>
      </c>
      <c r="BF966" s="250">
        <f>IF(N966="snížená",J966,0)</f>
        <v>0</v>
      </c>
      <c r="BG966" s="250">
        <f>IF(N966="zákl. přenesená",J966,0)</f>
        <v>0</v>
      </c>
      <c r="BH966" s="250">
        <f>IF(N966="sníž. přenesená",J966,0)</f>
        <v>0</v>
      </c>
      <c r="BI966" s="250">
        <f>IF(N966="nulová",J966,0)</f>
        <v>0</v>
      </c>
      <c r="BJ966" s="18" t="s">
        <v>81</v>
      </c>
      <c r="BK966" s="250">
        <f>ROUND(I966*H966,2)</f>
        <v>0</v>
      </c>
      <c r="BL966" s="18" t="s">
        <v>242</v>
      </c>
      <c r="BM966" s="249" t="s">
        <v>1320</v>
      </c>
    </row>
    <row r="967" s="13" customFormat="1">
      <c r="A967" s="13"/>
      <c r="B967" s="251"/>
      <c r="C967" s="252"/>
      <c r="D967" s="253" t="s">
        <v>136</v>
      </c>
      <c r="E967" s="254" t="s">
        <v>1</v>
      </c>
      <c r="F967" s="255" t="s">
        <v>421</v>
      </c>
      <c r="G967" s="252"/>
      <c r="H967" s="254" t="s">
        <v>1</v>
      </c>
      <c r="I967" s="256"/>
      <c r="J967" s="252"/>
      <c r="K967" s="252"/>
      <c r="L967" s="257"/>
      <c r="M967" s="258"/>
      <c r="N967" s="259"/>
      <c r="O967" s="259"/>
      <c r="P967" s="259"/>
      <c r="Q967" s="259"/>
      <c r="R967" s="259"/>
      <c r="S967" s="259"/>
      <c r="T967" s="260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61" t="s">
        <v>136</v>
      </c>
      <c r="AU967" s="261" t="s">
        <v>83</v>
      </c>
      <c r="AV967" s="13" t="s">
        <v>81</v>
      </c>
      <c r="AW967" s="13" t="s">
        <v>30</v>
      </c>
      <c r="AX967" s="13" t="s">
        <v>73</v>
      </c>
      <c r="AY967" s="261" t="s">
        <v>128</v>
      </c>
    </row>
    <row r="968" s="14" customFormat="1">
      <c r="A968" s="14"/>
      <c r="B968" s="262"/>
      <c r="C968" s="263"/>
      <c r="D968" s="253" t="s">
        <v>136</v>
      </c>
      <c r="E968" s="264" t="s">
        <v>1</v>
      </c>
      <c r="F968" s="265" t="s">
        <v>1321</v>
      </c>
      <c r="G968" s="263"/>
      <c r="H968" s="266">
        <v>7.9699999999999998</v>
      </c>
      <c r="I968" s="267"/>
      <c r="J968" s="263"/>
      <c r="K968" s="263"/>
      <c r="L968" s="268"/>
      <c r="M968" s="269"/>
      <c r="N968" s="270"/>
      <c r="O968" s="270"/>
      <c r="P968" s="270"/>
      <c r="Q968" s="270"/>
      <c r="R968" s="270"/>
      <c r="S968" s="270"/>
      <c r="T968" s="271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72" t="s">
        <v>136</v>
      </c>
      <c r="AU968" s="272" t="s">
        <v>83</v>
      </c>
      <c r="AV968" s="14" t="s">
        <v>83</v>
      </c>
      <c r="AW968" s="14" t="s">
        <v>30</v>
      </c>
      <c r="AX968" s="14" t="s">
        <v>81</v>
      </c>
      <c r="AY968" s="272" t="s">
        <v>128</v>
      </c>
    </row>
    <row r="969" s="2" customFormat="1" ht="21.75" customHeight="1">
      <c r="A969" s="39"/>
      <c r="B969" s="40"/>
      <c r="C969" s="237" t="s">
        <v>1322</v>
      </c>
      <c r="D969" s="237" t="s">
        <v>130</v>
      </c>
      <c r="E969" s="238" t="s">
        <v>1323</v>
      </c>
      <c r="F969" s="239" t="s">
        <v>1324</v>
      </c>
      <c r="G969" s="240" t="s">
        <v>151</v>
      </c>
      <c r="H969" s="241">
        <v>7.54</v>
      </c>
      <c r="I969" s="242"/>
      <c r="J969" s="243">
        <f>ROUND(I969*H969,2)</f>
        <v>0</v>
      </c>
      <c r="K969" s="244"/>
      <c r="L969" s="45"/>
      <c r="M969" s="245" t="s">
        <v>1</v>
      </c>
      <c r="N969" s="246" t="s">
        <v>38</v>
      </c>
      <c r="O969" s="92"/>
      <c r="P969" s="247">
        <f>O969*H969</f>
        <v>0</v>
      </c>
      <c r="Q969" s="247">
        <v>0.00040000000000000002</v>
      </c>
      <c r="R969" s="247">
        <f>Q969*H969</f>
        <v>0.003016</v>
      </c>
      <c r="S969" s="247">
        <v>0</v>
      </c>
      <c r="T969" s="248">
        <f>S969*H969</f>
        <v>0</v>
      </c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R969" s="249" t="s">
        <v>242</v>
      </c>
      <c r="AT969" s="249" t="s">
        <v>130</v>
      </c>
      <c r="AU969" s="249" t="s">
        <v>83</v>
      </c>
      <c r="AY969" s="18" t="s">
        <v>128</v>
      </c>
      <c r="BE969" s="250">
        <f>IF(N969="základní",J969,0)</f>
        <v>0</v>
      </c>
      <c r="BF969" s="250">
        <f>IF(N969="snížená",J969,0)</f>
        <v>0</v>
      </c>
      <c r="BG969" s="250">
        <f>IF(N969="zákl. přenesená",J969,0)</f>
        <v>0</v>
      </c>
      <c r="BH969" s="250">
        <f>IF(N969="sníž. přenesená",J969,0)</f>
        <v>0</v>
      </c>
      <c r="BI969" s="250">
        <f>IF(N969="nulová",J969,0)</f>
        <v>0</v>
      </c>
      <c r="BJ969" s="18" t="s">
        <v>81</v>
      </c>
      <c r="BK969" s="250">
        <f>ROUND(I969*H969,2)</f>
        <v>0</v>
      </c>
      <c r="BL969" s="18" t="s">
        <v>242</v>
      </c>
      <c r="BM969" s="249" t="s">
        <v>1325</v>
      </c>
    </row>
    <row r="970" s="13" customFormat="1">
      <c r="A970" s="13"/>
      <c r="B970" s="251"/>
      <c r="C970" s="252"/>
      <c r="D970" s="253" t="s">
        <v>136</v>
      </c>
      <c r="E970" s="254" t="s">
        <v>1</v>
      </c>
      <c r="F970" s="255" t="s">
        <v>1308</v>
      </c>
      <c r="G970" s="252"/>
      <c r="H970" s="254" t="s">
        <v>1</v>
      </c>
      <c r="I970" s="256"/>
      <c r="J970" s="252"/>
      <c r="K970" s="252"/>
      <c r="L970" s="257"/>
      <c r="M970" s="258"/>
      <c r="N970" s="259"/>
      <c r="O970" s="259"/>
      <c r="P970" s="259"/>
      <c r="Q970" s="259"/>
      <c r="R970" s="259"/>
      <c r="S970" s="259"/>
      <c r="T970" s="260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61" t="s">
        <v>136</v>
      </c>
      <c r="AU970" s="261" t="s">
        <v>83</v>
      </c>
      <c r="AV970" s="13" t="s">
        <v>81</v>
      </c>
      <c r="AW970" s="13" t="s">
        <v>30</v>
      </c>
      <c r="AX970" s="13" t="s">
        <v>73</v>
      </c>
      <c r="AY970" s="261" t="s">
        <v>128</v>
      </c>
    </row>
    <row r="971" s="14" customFormat="1">
      <c r="A971" s="14"/>
      <c r="B971" s="262"/>
      <c r="C971" s="263"/>
      <c r="D971" s="253" t="s">
        <v>136</v>
      </c>
      <c r="E971" s="264" t="s">
        <v>1</v>
      </c>
      <c r="F971" s="265" t="s">
        <v>1309</v>
      </c>
      <c r="G971" s="263"/>
      <c r="H971" s="266">
        <v>5.9400000000000004</v>
      </c>
      <c r="I971" s="267"/>
      <c r="J971" s="263"/>
      <c r="K971" s="263"/>
      <c r="L971" s="268"/>
      <c r="M971" s="269"/>
      <c r="N971" s="270"/>
      <c r="O971" s="270"/>
      <c r="P971" s="270"/>
      <c r="Q971" s="270"/>
      <c r="R971" s="270"/>
      <c r="S971" s="270"/>
      <c r="T971" s="271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72" t="s">
        <v>136</v>
      </c>
      <c r="AU971" s="272" t="s">
        <v>83</v>
      </c>
      <c r="AV971" s="14" t="s">
        <v>83</v>
      </c>
      <c r="AW971" s="14" t="s">
        <v>30</v>
      </c>
      <c r="AX971" s="14" t="s">
        <v>73</v>
      </c>
      <c r="AY971" s="272" t="s">
        <v>128</v>
      </c>
    </row>
    <row r="972" s="14" customFormat="1">
      <c r="A972" s="14"/>
      <c r="B972" s="262"/>
      <c r="C972" s="263"/>
      <c r="D972" s="253" t="s">
        <v>136</v>
      </c>
      <c r="E972" s="264" t="s">
        <v>1</v>
      </c>
      <c r="F972" s="265" t="s">
        <v>1196</v>
      </c>
      <c r="G972" s="263"/>
      <c r="H972" s="266">
        <v>1.6000000000000001</v>
      </c>
      <c r="I972" s="267"/>
      <c r="J972" s="263"/>
      <c r="K972" s="263"/>
      <c r="L972" s="268"/>
      <c r="M972" s="269"/>
      <c r="N972" s="270"/>
      <c r="O972" s="270"/>
      <c r="P972" s="270"/>
      <c r="Q972" s="270"/>
      <c r="R972" s="270"/>
      <c r="S972" s="270"/>
      <c r="T972" s="271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72" t="s">
        <v>136</v>
      </c>
      <c r="AU972" s="272" t="s">
        <v>83</v>
      </c>
      <c r="AV972" s="14" t="s">
        <v>83</v>
      </c>
      <c r="AW972" s="14" t="s">
        <v>30</v>
      </c>
      <c r="AX972" s="14" t="s">
        <v>73</v>
      </c>
      <c r="AY972" s="272" t="s">
        <v>128</v>
      </c>
    </row>
    <row r="973" s="15" customFormat="1">
      <c r="A973" s="15"/>
      <c r="B973" s="273"/>
      <c r="C973" s="274"/>
      <c r="D973" s="253" t="s">
        <v>136</v>
      </c>
      <c r="E973" s="275" t="s">
        <v>1</v>
      </c>
      <c r="F973" s="276" t="s">
        <v>176</v>
      </c>
      <c r="G973" s="274"/>
      <c r="H973" s="277">
        <v>7.5400000000000009</v>
      </c>
      <c r="I973" s="278"/>
      <c r="J973" s="274"/>
      <c r="K973" s="274"/>
      <c r="L973" s="279"/>
      <c r="M973" s="280"/>
      <c r="N973" s="281"/>
      <c r="O973" s="281"/>
      <c r="P973" s="281"/>
      <c r="Q973" s="281"/>
      <c r="R973" s="281"/>
      <c r="S973" s="281"/>
      <c r="T973" s="282"/>
      <c r="U973" s="15"/>
      <c r="V973" s="15"/>
      <c r="W973" s="15"/>
      <c r="X973" s="15"/>
      <c r="Y973" s="15"/>
      <c r="Z973" s="15"/>
      <c r="AA973" s="15"/>
      <c r="AB973" s="15"/>
      <c r="AC973" s="15"/>
      <c r="AD973" s="15"/>
      <c r="AE973" s="15"/>
      <c r="AT973" s="283" t="s">
        <v>136</v>
      </c>
      <c r="AU973" s="283" t="s">
        <v>83</v>
      </c>
      <c r="AV973" s="15" t="s">
        <v>134</v>
      </c>
      <c r="AW973" s="15" t="s">
        <v>30</v>
      </c>
      <c r="AX973" s="15" t="s">
        <v>81</v>
      </c>
      <c r="AY973" s="283" t="s">
        <v>128</v>
      </c>
    </row>
    <row r="974" s="2" customFormat="1" ht="16.5" customHeight="1">
      <c r="A974" s="39"/>
      <c r="B974" s="40"/>
      <c r="C974" s="295" t="s">
        <v>1326</v>
      </c>
      <c r="D974" s="295" t="s">
        <v>219</v>
      </c>
      <c r="E974" s="296" t="s">
        <v>1318</v>
      </c>
      <c r="F974" s="297" t="s">
        <v>1319</v>
      </c>
      <c r="G974" s="298" t="s">
        <v>151</v>
      </c>
      <c r="H974" s="299">
        <v>9.048</v>
      </c>
      <c r="I974" s="300"/>
      <c r="J974" s="301">
        <f>ROUND(I974*H974,2)</f>
        <v>0</v>
      </c>
      <c r="K974" s="302"/>
      <c r="L974" s="303"/>
      <c r="M974" s="304" t="s">
        <v>1</v>
      </c>
      <c r="N974" s="305" t="s">
        <v>38</v>
      </c>
      <c r="O974" s="92"/>
      <c r="P974" s="247">
        <f>O974*H974</f>
        <v>0</v>
      </c>
      <c r="Q974" s="247">
        <v>0.0044999999999999997</v>
      </c>
      <c r="R974" s="247">
        <f>Q974*H974</f>
        <v>0.040715999999999995</v>
      </c>
      <c r="S974" s="247">
        <v>0</v>
      </c>
      <c r="T974" s="248">
        <f>S974*H974</f>
        <v>0</v>
      </c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R974" s="249" t="s">
        <v>338</v>
      </c>
      <c r="AT974" s="249" t="s">
        <v>219</v>
      </c>
      <c r="AU974" s="249" t="s">
        <v>83</v>
      </c>
      <c r="AY974" s="18" t="s">
        <v>128</v>
      </c>
      <c r="BE974" s="250">
        <f>IF(N974="základní",J974,0)</f>
        <v>0</v>
      </c>
      <c r="BF974" s="250">
        <f>IF(N974="snížená",J974,0)</f>
        <v>0</v>
      </c>
      <c r="BG974" s="250">
        <f>IF(N974="zákl. přenesená",J974,0)</f>
        <v>0</v>
      </c>
      <c r="BH974" s="250">
        <f>IF(N974="sníž. přenesená",J974,0)</f>
        <v>0</v>
      </c>
      <c r="BI974" s="250">
        <f>IF(N974="nulová",J974,0)</f>
        <v>0</v>
      </c>
      <c r="BJ974" s="18" t="s">
        <v>81</v>
      </c>
      <c r="BK974" s="250">
        <f>ROUND(I974*H974,2)</f>
        <v>0</v>
      </c>
      <c r="BL974" s="18" t="s">
        <v>242</v>
      </c>
      <c r="BM974" s="249" t="s">
        <v>1327</v>
      </c>
    </row>
    <row r="975" s="13" customFormat="1">
      <c r="A975" s="13"/>
      <c r="B975" s="251"/>
      <c r="C975" s="252"/>
      <c r="D975" s="253" t="s">
        <v>136</v>
      </c>
      <c r="E975" s="254" t="s">
        <v>1</v>
      </c>
      <c r="F975" s="255" t="s">
        <v>421</v>
      </c>
      <c r="G975" s="252"/>
      <c r="H975" s="254" t="s">
        <v>1</v>
      </c>
      <c r="I975" s="256"/>
      <c r="J975" s="252"/>
      <c r="K975" s="252"/>
      <c r="L975" s="257"/>
      <c r="M975" s="258"/>
      <c r="N975" s="259"/>
      <c r="O975" s="259"/>
      <c r="P975" s="259"/>
      <c r="Q975" s="259"/>
      <c r="R975" s="259"/>
      <c r="S975" s="259"/>
      <c r="T975" s="260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61" t="s">
        <v>136</v>
      </c>
      <c r="AU975" s="261" t="s">
        <v>83</v>
      </c>
      <c r="AV975" s="13" t="s">
        <v>81</v>
      </c>
      <c r="AW975" s="13" t="s">
        <v>30</v>
      </c>
      <c r="AX975" s="13" t="s">
        <v>73</v>
      </c>
      <c r="AY975" s="261" t="s">
        <v>128</v>
      </c>
    </row>
    <row r="976" s="14" customFormat="1">
      <c r="A976" s="14"/>
      <c r="B976" s="262"/>
      <c r="C976" s="263"/>
      <c r="D976" s="253" t="s">
        <v>136</v>
      </c>
      <c r="E976" s="264" t="s">
        <v>1</v>
      </c>
      <c r="F976" s="265" t="s">
        <v>1328</v>
      </c>
      <c r="G976" s="263"/>
      <c r="H976" s="266">
        <v>9.048</v>
      </c>
      <c r="I976" s="267"/>
      <c r="J976" s="263"/>
      <c r="K976" s="263"/>
      <c r="L976" s="268"/>
      <c r="M976" s="269"/>
      <c r="N976" s="270"/>
      <c r="O976" s="270"/>
      <c r="P976" s="270"/>
      <c r="Q976" s="270"/>
      <c r="R976" s="270"/>
      <c r="S976" s="270"/>
      <c r="T976" s="271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72" t="s">
        <v>136</v>
      </c>
      <c r="AU976" s="272" t="s">
        <v>83</v>
      </c>
      <c r="AV976" s="14" t="s">
        <v>83</v>
      </c>
      <c r="AW976" s="14" t="s">
        <v>30</v>
      </c>
      <c r="AX976" s="14" t="s">
        <v>81</v>
      </c>
      <c r="AY976" s="272" t="s">
        <v>128</v>
      </c>
    </row>
    <row r="977" s="2" customFormat="1" ht="21.75" customHeight="1">
      <c r="A977" s="39"/>
      <c r="B977" s="40"/>
      <c r="C977" s="237" t="s">
        <v>1329</v>
      </c>
      <c r="D977" s="237" t="s">
        <v>130</v>
      </c>
      <c r="E977" s="238" t="s">
        <v>1330</v>
      </c>
      <c r="F977" s="239" t="s">
        <v>1331</v>
      </c>
      <c r="G977" s="240" t="s">
        <v>151</v>
      </c>
      <c r="H977" s="241">
        <v>14.470000000000001</v>
      </c>
      <c r="I977" s="242"/>
      <c r="J977" s="243">
        <f>ROUND(I977*H977,2)</f>
        <v>0</v>
      </c>
      <c r="K977" s="244"/>
      <c r="L977" s="45"/>
      <c r="M977" s="245" t="s">
        <v>1</v>
      </c>
      <c r="N977" s="246" t="s">
        <v>38</v>
      </c>
      <c r="O977" s="92"/>
      <c r="P977" s="247">
        <f>O977*H977</f>
        <v>0</v>
      </c>
      <c r="Q977" s="247">
        <v>0.001</v>
      </c>
      <c r="R977" s="247">
        <f>Q977*H977</f>
        <v>0.01447</v>
      </c>
      <c r="S977" s="247">
        <v>0</v>
      </c>
      <c r="T977" s="248">
        <f>S977*H977</f>
        <v>0</v>
      </c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R977" s="249" t="s">
        <v>242</v>
      </c>
      <c r="AT977" s="249" t="s">
        <v>130</v>
      </c>
      <c r="AU977" s="249" t="s">
        <v>83</v>
      </c>
      <c r="AY977" s="18" t="s">
        <v>128</v>
      </c>
      <c r="BE977" s="250">
        <f>IF(N977="základní",J977,0)</f>
        <v>0</v>
      </c>
      <c r="BF977" s="250">
        <f>IF(N977="snížená",J977,0)</f>
        <v>0</v>
      </c>
      <c r="BG977" s="250">
        <f>IF(N977="zákl. přenesená",J977,0)</f>
        <v>0</v>
      </c>
      <c r="BH977" s="250">
        <f>IF(N977="sníž. přenesená",J977,0)</f>
        <v>0</v>
      </c>
      <c r="BI977" s="250">
        <f>IF(N977="nulová",J977,0)</f>
        <v>0</v>
      </c>
      <c r="BJ977" s="18" t="s">
        <v>81</v>
      </c>
      <c r="BK977" s="250">
        <f>ROUND(I977*H977,2)</f>
        <v>0</v>
      </c>
      <c r="BL977" s="18" t="s">
        <v>242</v>
      </c>
      <c r="BM977" s="249" t="s">
        <v>1332</v>
      </c>
    </row>
    <row r="978" s="13" customFormat="1">
      <c r="A978" s="13"/>
      <c r="B978" s="251"/>
      <c r="C978" s="252"/>
      <c r="D978" s="253" t="s">
        <v>136</v>
      </c>
      <c r="E978" s="254" t="s">
        <v>1</v>
      </c>
      <c r="F978" s="255" t="s">
        <v>265</v>
      </c>
      <c r="G978" s="252"/>
      <c r="H978" s="254" t="s">
        <v>1</v>
      </c>
      <c r="I978" s="256"/>
      <c r="J978" s="252"/>
      <c r="K978" s="252"/>
      <c r="L978" s="257"/>
      <c r="M978" s="258"/>
      <c r="N978" s="259"/>
      <c r="O978" s="259"/>
      <c r="P978" s="259"/>
      <c r="Q978" s="259"/>
      <c r="R978" s="259"/>
      <c r="S978" s="259"/>
      <c r="T978" s="260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61" t="s">
        <v>136</v>
      </c>
      <c r="AU978" s="261" t="s">
        <v>83</v>
      </c>
      <c r="AV978" s="13" t="s">
        <v>81</v>
      </c>
      <c r="AW978" s="13" t="s">
        <v>30</v>
      </c>
      <c r="AX978" s="13" t="s">
        <v>73</v>
      </c>
      <c r="AY978" s="261" t="s">
        <v>128</v>
      </c>
    </row>
    <row r="979" s="13" customFormat="1">
      <c r="A979" s="13"/>
      <c r="B979" s="251"/>
      <c r="C979" s="252"/>
      <c r="D979" s="253" t="s">
        <v>136</v>
      </c>
      <c r="E979" s="254" t="s">
        <v>1</v>
      </c>
      <c r="F979" s="255" t="s">
        <v>1333</v>
      </c>
      <c r="G979" s="252"/>
      <c r="H979" s="254" t="s">
        <v>1</v>
      </c>
      <c r="I979" s="256"/>
      <c r="J979" s="252"/>
      <c r="K979" s="252"/>
      <c r="L979" s="257"/>
      <c r="M979" s="258"/>
      <c r="N979" s="259"/>
      <c r="O979" s="259"/>
      <c r="P979" s="259"/>
      <c r="Q979" s="259"/>
      <c r="R979" s="259"/>
      <c r="S979" s="259"/>
      <c r="T979" s="260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61" t="s">
        <v>136</v>
      </c>
      <c r="AU979" s="261" t="s">
        <v>83</v>
      </c>
      <c r="AV979" s="13" t="s">
        <v>81</v>
      </c>
      <c r="AW979" s="13" t="s">
        <v>30</v>
      </c>
      <c r="AX979" s="13" t="s">
        <v>73</v>
      </c>
      <c r="AY979" s="261" t="s">
        <v>128</v>
      </c>
    </row>
    <row r="980" s="13" customFormat="1">
      <c r="A980" s="13"/>
      <c r="B980" s="251"/>
      <c r="C980" s="252"/>
      <c r="D980" s="253" t="s">
        <v>136</v>
      </c>
      <c r="E980" s="254" t="s">
        <v>1</v>
      </c>
      <c r="F980" s="255" t="s">
        <v>1334</v>
      </c>
      <c r="G980" s="252"/>
      <c r="H980" s="254" t="s">
        <v>1</v>
      </c>
      <c r="I980" s="256"/>
      <c r="J980" s="252"/>
      <c r="K980" s="252"/>
      <c r="L980" s="257"/>
      <c r="M980" s="258"/>
      <c r="N980" s="259"/>
      <c r="O980" s="259"/>
      <c r="P980" s="259"/>
      <c r="Q980" s="259"/>
      <c r="R980" s="259"/>
      <c r="S980" s="259"/>
      <c r="T980" s="260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61" t="s">
        <v>136</v>
      </c>
      <c r="AU980" s="261" t="s">
        <v>83</v>
      </c>
      <c r="AV980" s="13" t="s">
        <v>81</v>
      </c>
      <c r="AW980" s="13" t="s">
        <v>30</v>
      </c>
      <c r="AX980" s="13" t="s">
        <v>73</v>
      </c>
      <c r="AY980" s="261" t="s">
        <v>128</v>
      </c>
    </row>
    <row r="981" s="13" customFormat="1">
      <c r="A981" s="13"/>
      <c r="B981" s="251"/>
      <c r="C981" s="252"/>
      <c r="D981" s="253" t="s">
        <v>136</v>
      </c>
      <c r="E981" s="254" t="s">
        <v>1</v>
      </c>
      <c r="F981" s="255" t="s">
        <v>1335</v>
      </c>
      <c r="G981" s="252"/>
      <c r="H981" s="254" t="s">
        <v>1</v>
      </c>
      <c r="I981" s="256"/>
      <c r="J981" s="252"/>
      <c r="K981" s="252"/>
      <c r="L981" s="257"/>
      <c r="M981" s="258"/>
      <c r="N981" s="259"/>
      <c r="O981" s="259"/>
      <c r="P981" s="259"/>
      <c r="Q981" s="259"/>
      <c r="R981" s="259"/>
      <c r="S981" s="259"/>
      <c r="T981" s="260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61" t="s">
        <v>136</v>
      </c>
      <c r="AU981" s="261" t="s">
        <v>83</v>
      </c>
      <c r="AV981" s="13" t="s">
        <v>81</v>
      </c>
      <c r="AW981" s="13" t="s">
        <v>30</v>
      </c>
      <c r="AX981" s="13" t="s">
        <v>73</v>
      </c>
      <c r="AY981" s="261" t="s">
        <v>128</v>
      </c>
    </row>
    <row r="982" s="13" customFormat="1">
      <c r="A982" s="13"/>
      <c r="B982" s="251"/>
      <c r="C982" s="252"/>
      <c r="D982" s="253" t="s">
        <v>136</v>
      </c>
      <c r="E982" s="254" t="s">
        <v>1</v>
      </c>
      <c r="F982" s="255" t="s">
        <v>259</v>
      </c>
      <c r="G982" s="252"/>
      <c r="H982" s="254" t="s">
        <v>1</v>
      </c>
      <c r="I982" s="256"/>
      <c r="J982" s="252"/>
      <c r="K982" s="252"/>
      <c r="L982" s="257"/>
      <c r="M982" s="258"/>
      <c r="N982" s="259"/>
      <c r="O982" s="259"/>
      <c r="P982" s="259"/>
      <c r="Q982" s="259"/>
      <c r="R982" s="259"/>
      <c r="S982" s="259"/>
      <c r="T982" s="260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61" t="s">
        <v>136</v>
      </c>
      <c r="AU982" s="261" t="s">
        <v>83</v>
      </c>
      <c r="AV982" s="13" t="s">
        <v>81</v>
      </c>
      <c r="AW982" s="13" t="s">
        <v>30</v>
      </c>
      <c r="AX982" s="13" t="s">
        <v>73</v>
      </c>
      <c r="AY982" s="261" t="s">
        <v>128</v>
      </c>
    </row>
    <row r="983" s="13" customFormat="1">
      <c r="A983" s="13"/>
      <c r="B983" s="251"/>
      <c r="C983" s="252"/>
      <c r="D983" s="253" t="s">
        <v>136</v>
      </c>
      <c r="E983" s="254" t="s">
        <v>1</v>
      </c>
      <c r="F983" s="255" t="s">
        <v>1020</v>
      </c>
      <c r="G983" s="252"/>
      <c r="H983" s="254" t="s">
        <v>1</v>
      </c>
      <c r="I983" s="256"/>
      <c r="J983" s="252"/>
      <c r="K983" s="252"/>
      <c r="L983" s="257"/>
      <c r="M983" s="258"/>
      <c r="N983" s="259"/>
      <c r="O983" s="259"/>
      <c r="P983" s="259"/>
      <c r="Q983" s="259"/>
      <c r="R983" s="259"/>
      <c r="S983" s="259"/>
      <c r="T983" s="260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61" t="s">
        <v>136</v>
      </c>
      <c r="AU983" s="261" t="s">
        <v>83</v>
      </c>
      <c r="AV983" s="13" t="s">
        <v>81</v>
      </c>
      <c r="AW983" s="13" t="s">
        <v>30</v>
      </c>
      <c r="AX983" s="13" t="s">
        <v>73</v>
      </c>
      <c r="AY983" s="261" t="s">
        <v>128</v>
      </c>
    </row>
    <row r="984" s="14" customFormat="1">
      <c r="A984" s="14"/>
      <c r="B984" s="262"/>
      <c r="C984" s="263"/>
      <c r="D984" s="253" t="s">
        <v>136</v>
      </c>
      <c r="E984" s="264" t="s">
        <v>1</v>
      </c>
      <c r="F984" s="265" t="s">
        <v>1298</v>
      </c>
      <c r="G984" s="263"/>
      <c r="H984" s="266">
        <v>6.9299999999999997</v>
      </c>
      <c r="I984" s="267"/>
      <c r="J984" s="263"/>
      <c r="K984" s="263"/>
      <c r="L984" s="268"/>
      <c r="M984" s="269"/>
      <c r="N984" s="270"/>
      <c r="O984" s="270"/>
      <c r="P984" s="270"/>
      <c r="Q984" s="270"/>
      <c r="R984" s="270"/>
      <c r="S984" s="270"/>
      <c r="T984" s="271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72" t="s">
        <v>136</v>
      </c>
      <c r="AU984" s="272" t="s">
        <v>83</v>
      </c>
      <c r="AV984" s="14" t="s">
        <v>83</v>
      </c>
      <c r="AW984" s="14" t="s">
        <v>30</v>
      </c>
      <c r="AX984" s="14" t="s">
        <v>73</v>
      </c>
      <c r="AY984" s="272" t="s">
        <v>128</v>
      </c>
    </row>
    <row r="985" s="13" customFormat="1">
      <c r="A985" s="13"/>
      <c r="B985" s="251"/>
      <c r="C985" s="252"/>
      <c r="D985" s="253" t="s">
        <v>136</v>
      </c>
      <c r="E985" s="254" t="s">
        <v>1</v>
      </c>
      <c r="F985" s="255" t="s">
        <v>1308</v>
      </c>
      <c r="G985" s="252"/>
      <c r="H985" s="254" t="s">
        <v>1</v>
      </c>
      <c r="I985" s="256"/>
      <c r="J985" s="252"/>
      <c r="K985" s="252"/>
      <c r="L985" s="257"/>
      <c r="M985" s="258"/>
      <c r="N985" s="259"/>
      <c r="O985" s="259"/>
      <c r="P985" s="259"/>
      <c r="Q985" s="259"/>
      <c r="R985" s="259"/>
      <c r="S985" s="259"/>
      <c r="T985" s="260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61" t="s">
        <v>136</v>
      </c>
      <c r="AU985" s="261" t="s">
        <v>83</v>
      </c>
      <c r="AV985" s="13" t="s">
        <v>81</v>
      </c>
      <c r="AW985" s="13" t="s">
        <v>30</v>
      </c>
      <c r="AX985" s="13" t="s">
        <v>73</v>
      </c>
      <c r="AY985" s="261" t="s">
        <v>128</v>
      </c>
    </row>
    <row r="986" s="14" customFormat="1">
      <c r="A986" s="14"/>
      <c r="B986" s="262"/>
      <c r="C986" s="263"/>
      <c r="D986" s="253" t="s">
        <v>136</v>
      </c>
      <c r="E986" s="264" t="s">
        <v>1</v>
      </c>
      <c r="F986" s="265" t="s">
        <v>1309</v>
      </c>
      <c r="G986" s="263"/>
      <c r="H986" s="266">
        <v>5.9400000000000004</v>
      </c>
      <c r="I986" s="267"/>
      <c r="J986" s="263"/>
      <c r="K986" s="263"/>
      <c r="L986" s="268"/>
      <c r="M986" s="269"/>
      <c r="N986" s="270"/>
      <c r="O986" s="270"/>
      <c r="P986" s="270"/>
      <c r="Q986" s="270"/>
      <c r="R986" s="270"/>
      <c r="S986" s="270"/>
      <c r="T986" s="271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72" t="s">
        <v>136</v>
      </c>
      <c r="AU986" s="272" t="s">
        <v>83</v>
      </c>
      <c r="AV986" s="14" t="s">
        <v>83</v>
      </c>
      <c r="AW986" s="14" t="s">
        <v>30</v>
      </c>
      <c r="AX986" s="14" t="s">
        <v>73</v>
      </c>
      <c r="AY986" s="272" t="s">
        <v>128</v>
      </c>
    </row>
    <row r="987" s="14" customFormat="1">
      <c r="A987" s="14"/>
      <c r="B987" s="262"/>
      <c r="C987" s="263"/>
      <c r="D987" s="253" t="s">
        <v>136</v>
      </c>
      <c r="E987" s="264" t="s">
        <v>1</v>
      </c>
      <c r="F987" s="265" t="s">
        <v>1196</v>
      </c>
      <c r="G987" s="263"/>
      <c r="H987" s="266">
        <v>1.6000000000000001</v>
      </c>
      <c r="I987" s="267"/>
      <c r="J987" s="263"/>
      <c r="K987" s="263"/>
      <c r="L987" s="268"/>
      <c r="M987" s="269"/>
      <c r="N987" s="270"/>
      <c r="O987" s="270"/>
      <c r="P987" s="270"/>
      <c r="Q987" s="270"/>
      <c r="R987" s="270"/>
      <c r="S987" s="270"/>
      <c r="T987" s="271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72" t="s">
        <v>136</v>
      </c>
      <c r="AU987" s="272" t="s">
        <v>83</v>
      </c>
      <c r="AV987" s="14" t="s">
        <v>83</v>
      </c>
      <c r="AW987" s="14" t="s">
        <v>30</v>
      </c>
      <c r="AX987" s="14" t="s">
        <v>73</v>
      </c>
      <c r="AY987" s="272" t="s">
        <v>128</v>
      </c>
    </row>
    <row r="988" s="15" customFormat="1">
      <c r="A988" s="15"/>
      <c r="B988" s="273"/>
      <c r="C988" s="274"/>
      <c r="D988" s="253" t="s">
        <v>136</v>
      </c>
      <c r="E988" s="275" t="s">
        <v>1</v>
      </c>
      <c r="F988" s="276" t="s">
        <v>176</v>
      </c>
      <c r="G988" s="274"/>
      <c r="H988" s="277">
        <v>14.470000000000001</v>
      </c>
      <c r="I988" s="278"/>
      <c r="J988" s="274"/>
      <c r="K988" s="274"/>
      <c r="L988" s="279"/>
      <c r="M988" s="280"/>
      <c r="N988" s="281"/>
      <c r="O988" s="281"/>
      <c r="P988" s="281"/>
      <c r="Q988" s="281"/>
      <c r="R988" s="281"/>
      <c r="S988" s="281"/>
      <c r="T988" s="282"/>
      <c r="U988" s="15"/>
      <c r="V988" s="15"/>
      <c r="W988" s="15"/>
      <c r="X988" s="15"/>
      <c r="Y988" s="15"/>
      <c r="Z988" s="15"/>
      <c r="AA988" s="15"/>
      <c r="AB988" s="15"/>
      <c r="AC988" s="15"/>
      <c r="AD988" s="15"/>
      <c r="AE988" s="15"/>
      <c r="AT988" s="283" t="s">
        <v>136</v>
      </c>
      <c r="AU988" s="283" t="s">
        <v>83</v>
      </c>
      <c r="AV988" s="15" t="s">
        <v>134</v>
      </c>
      <c r="AW988" s="15" t="s">
        <v>30</v>
      </c>
      <c r="AX988" s="15" t="s">
        <v>81</v>
      </c>
      <c r="AY988" s="283" t="s">
        <v>128</v>
      </c>
    </row>
    <row r="989" s="2" customFormat="1" ht="21.75" customHeight="1">
      <c r="A989" s="39"/>
      <c r="B989" s="40"/>
      <c r="C989" s="237" t="s">
        <v>1336</v>
      </c>
      <c r="D989" s="237" t="s">
        <v>130</v>
      </c>
      <c r="E989" s="238" t="s">
        <v>1337</v>
      </c>
      <c r="F989" s="239" t="s">
        <v>1338</v>
      </c>
      <c r="G989" s="240" t="s">
        <v>199</v>
      </c>
      <c r="H989" s="241">
        <v>0.10199999999999999</v>
      </c>
      <c r="I989" s="242"/>
      <c r="J989" s="243">
        <f>ROUND(I989*H989,2)</f>
        <v>0</v>
      </c>
      <c r="K989" s="244"/>
      <c r="L989" s="45"/>
      <c r="M989" s="245" t="s">
        <v>1</v>
      </c>
      <c r="N989" s="246" t="s">
        <v>38</v>
      </c>
      <c r="O989" s="92"/>
      <c r="P989" s="247">
        <f>O989*H989</f>
        <v>0</v>
      </c>
      <c r="Q989" s="247">
        <v>0</v>
      </c>
      <c r="R989" s="247">
        <f>Q989*H989</f>
        <v>0</v>
      </c>
      <c r="S989" s="247">
        <v>0</v>
      </c>
      <c r="T989" s="248">
        <f>S989*H989</f>
        <v>0</v>
      </c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R989" s="249" t="s">
        <v>242</v>
      </c>
      <c r="AT989" s="249" t="s">
        <v>130</v>
      </c>
      <c r="AU989" s="249" t="s">
        <v>83</v>
      </c>
      <c r="AY989" s="18" t="s">
        <v>128</v>
      </c>
      <c r="BE989" s="250">
        <f>IF(N989="základní",J989,0)</f>
        <v>0</v>
      </c>
      <c r="BF989" s="250">
        <f>IF(N989="snížená",J989,0)</f>
        <v>0</v>
      </c>
      <c r="BG989" s="250">
        <f>IF(N989="zákl. přenesená",J989,0)</f>
        <v>0</v>
      </c>
      <c r="BH989" s="250">
        <f>IF(N989="sníž. přenesená",J989,0)</f>
        <v>0</v>
      </c>
      <c r="BI989" s="250">
        <f>IF(N989="nulová",J989,0)</f>
        <v>0</v>
      </c>
      <c r="BJ989" s="18" t="s">
        <v>81</v>
      </c>
      <c r="BK989" s="250">
        <f>ROUND(I989*H989,2)</f>
        <v>0</v>
      </c>
      <c r="BL989" s="18" t="s">
        <v>242</v>
      </c>
      <c r="BM989" s="249" t="s">
        <v>1339</v>
      </c>
    </row>
    <row r="990" s="12" customFormat="1" ht="22.8" customHeight="1">
      <c r="A990" s="12"/>
      <c r="B990" s="221"/>
      <c r="C990" s="222"/>
      <c r="D990" s="223" t="s">
        <v>72</v>
      </c>
      <c r="E990" s="235" t="s">
        <v>1340</v>
      </c>
      <c r="F990" s="235" t="s">
        <v>1341</v>
      </c>
      <c r="G990" s="222"/>
      <c r="H990" s="222"/>
      <c r="I990" s="225"/>
      <c r="J990" s="236">
        <f>BK990</f>
        <v>0</v>
      </c>
      <c r="K990" s="222"/>
      <c r="L990" s="227"/>
      <c r="M990" s="228"/>
      <c r="N990" s="229"/>
      <c r="O990" s="229"/>
      <c r="P990" s="230">
        <f>SUM(P991:P1079)</f>
        <v>0</v>
      </c>
      <c r="Q990" s="229"/>
      <c r="R990" s="230">
        <f>SUM(R991:R1079)</f>
        <v>0</v>
      </c>
      <c r="S990" s="229"/>
      <c r="T990" s="231">
        <f>SUM(T991:T1079)</f>
        <v>0</v>
      </c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R990" s="232" t="s">
        <v>83</v>
      </c>
      <c r="AT990" s="233" t="s">
        <v>72</v>
      </c>
      <c r="AU990" s="233" t="s">
        <v>81</v>
      </c>
      <c r="AY990" s="232" t="s">
        <v>128</v>
      </c>
      <c r="BK990" s="234">
        <f>SUM(BK991:BK1079)</f>
        <v>0</v>
      </c>
    </row>
    <row r="991" s="2" customFormat="1" ht="21.75" customHeight="1">
      <c r="A991" s="39"/>
      <c r="B991" s="40"/>
      <c r="C991" s="237" t="s">
        <v>1342</v>
      </c>
      <c r="D991" s="237" t="s">
        <v>130</v>
      </c>
      <c r="E991" s="238" t="s">
        <v>1343</v>
      </c>
      <c r="F991" s="239" t="s">
        <v>1344</v>
      </c>
      <c r="G991" s="240" t="s">
        <v>408</v>
      </c>
      <c r="H991" s="241">
        <v>1</v>
      </c>
      <c r="I991" s="242"/>
      <c r="J991" s="243">
        <f>ROUND(I991*H991,2)</f>
        <v>0</v>
      </c>
      <c r="K991" s="244"/>
      <c r="L991" s="45"/>
      <c r="M991" s="245" t="s">
        <v>1</v>
      </c>
      <c r="N991" s="246" t="s">
        <v>38</v>
      </c>
      <c r="O991" s="92"/>
      <c r="P991" s="247">
        <f>O991*H991</f>
        <v>0</v>
      </c>
      <c r="Q991" s="247">
        <v>0</v>
      </c>
      <c r="R991" s="247">
        <f>Q991*H991</f>
        <v>0</v>
      </c>
      <c r="S991" s="247">
        <v>0</v>
      </c>
      <c r="T991" s="248">
        <f>S991*H991</f>
        <v>0</v>
      </c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R991" s="249" t="s">
        <v>242</v>
      </c>
      <c r="AT991" s="249" t="s">
        <v>130</v>
      </c>
      <c r="AU991" s="249" t="s">
        <v>83</v>
      </c>
      <c r="AY991" s="18" t="s">
        <v>128</v>
      </c>
      <c r="BE991" s="250">
        <f>IF(N991="základní",J991,0)</f>
        <v>0</v>
      </c>
      <c r="BF991" s="250">
        <f>IF(N991="snížená",J991,0)</f>
        <v>0</v>
      </c>
      <c r="BG991" s="250">
        <f>IF(N991="zákl. přenesená",J991,0)</f>
        <v>0</v>
      </c>
      <c r="BH991" s="250">
        <f>IF(N991="sníž. přenesená",J991,0)</f>
        <v>0</v>
      </c>
      <c r="BI991" s="250">
        <f>IF(N991="nulová",J991,0)</f>
        <v>0</v>
      </c>
      <c r="BJ991" s="18" t="s">
        <v>81</v>
      </c>
      <c r="BK991" s="250">
        <f>ROUND(I991*H991,2)</f>
        <v>0</v>
      </c>
      <c r="BL991" s="18" t="s">
        <v>242</v>
      </c>
      <c r="BM991" s="249" t="s">
        <v>1345</v>
      </c>
    </row>
    <row r="992" s="13" customFormat="1">
      <c r="A992" s="13"/>
      <c r="B992" s="251"/>
      <c r="C992" s="252"/>
      <c r="D992" s="253" t="s">
        <v>136</v>
      </c>
      <c r="E992" s="254" t="s">
        <v>1</v>
      </c>
      <c r="F992" s="255" t="s">
        <v>1346</v>
      </c>
      <c r="G992" s="252"/>
      <c r="H992" s="254" t="s">
        <v>1</v>
      </c>
      <c r="I992" s="256"/>
      <c r="J992" s="252"/>
      <c r="K992" s="252"/>
      <c r="L992" s="257"/>
      <c r="M992" s="258"/>
      <c r="N992" s="259"/>
      <c r="O992" s="259"/>
      <c r="P992" s="259"/>
      <c r="Q992" s="259"/>
      <c r="R992" s="259"/>
      <c r="S992" s="259"/>
      <c r="T992" s="260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61" t="s">
        <v>136</v>
      </c>
      <c r="AU992" s="261" t="s">
        <v>83</v>
      </c>
      <c r="AV992" s="13" t="s">
        <v>81</v>
      </c>
      <c r="AW992" s="13" t="s">
        <v>30</v>
      </c>
      <c r="AX992" s="13" t="s">
        <v>73</v>
      </c>
      <c r="AY992" s="261" t="s">
        <v>128</v>
      </c>
    </row>
    <row r="993" s="13" customFormat="1">
      <c r="A993" s="13"/>
      <c r="B993" s="251"/>
      <c r="C993" s="252"/>
      <c r="D993" s="253" t="s">
        <v>136</v>
      </c>
      <c r="E993" s="254" t="s">
        <v>1</v>
      </c>
      <c r="F993" s="255" t="s">
        <v>1347</v>
      </c>
      <c r="G993" s="252"/>
      <c r="H993" s="254" t="s">
        <v>1</v>
      </c>
      <c r="I993" s="256"/>
      <c r="J993" s="252"/>
      <c r="K993" s="252"/>
      <c r="L993" s="257"/>
      <c r="M993" s="258"/>
      <c r="N993" s="259"/>
      <c r="O993" s="259"/>
      <c r="P993" s="259"/>
      <c r="Q993" s="259"/>
      <c r="R993" s="259"/>
      <c r="S993" s="259"/>
      <c r="T993" s="260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61" t="s">
        <v>136</v>
      </c>
      <c r="AU993" s="261" t="s">
        <v>83</v>
      </c>
      <c r="AV993" s="13" t="s">
        <v>81</v>
      </c>
      <c r="AW993" s="13" t="s">
        <v>30</v>
      </c>
      <c r="AX993" s="13" t="s">
        <v>73</v>
      </c>
      <c r="AY993" s="261" t="s">
        <v>128</v>
      </c>
    </row>
    <row r="994" s="13" customFormat="1">
      <c r="A994" s="13"/>
      <c r="B994" s="251"/>
      <c r="C994" s="252"/>
      <c r="D994" s="253" t="s">
        <v>136</v>
      </c>
      <c r="E994" s="254" t="s">
        <v>1</v>
      </c>
      <c r="F994" s="255" t="s">
        <v>1348</v>
      </c>
      <c r="G994" s="252"/>
      <c r="H994" s="254" t="s">
        <v>1</v>
      </c>
      <c r="I994" s="256"/>
      <c r="J994" s="252"/>
      <c r="K994" s="252"/>
      <c r="L994" s="257"/>
      <c r="M994" s="258"/>
      <c r="N994" s="259"/>
      <c r="O994" s="259"/>
      <c r="P994" s="259"/>
      <c r="Q994" s="259"/>
      <c r="R994" s="259"/>
      <c r="S994" s="259"/>
      <c r="T994" s="260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61" t="s">
        <v>136</v>
      </c>
      <c r="AU994" s="261" t="s">
        <v>83</v>
      </c>
      <c r="AV994" s="13" t="s">
        <v>81</v>
      </c>
      <c r="AW994" s="13" t="s">
        <v>30</v>
      </c>
      <c r="AX994" s="13" t="s">
        <v>73</v>
      </c>
      <c r="AY994" s="261" t="s">
        <v>128</v>
      </c>
    </row>
    <row r="995" s="13" customFormat="1">
      <c r="A995" s="13"/>
      <c r="B995" s="251"/>
      <c r="C995" s="252"/>
      <c r="D995" s="253" t="s">
        <v>136</v>
      </c>
      <c r="E995" s="254" t="s">
        <v>1</v>
      </c>
      <c r="F995" s="255" t="s">
        <v>1334</v>
      </c>
      <c r="G995" s="252"/>
      <c r="H995" s="254" t="s">
        <v>1</v>
      </c>
      <c r="I995" s="256"/>
      <c r="J995" s="252"/>
      <c r="K995" s="252"/>
      <c r="L995" s="257"/>
      <c r="M995" s="258"/>
      <c r="N995" s="259"/>
      <c r="O995" s="259"/>
      <c r="P995" s="259"/>
      <c r="Q995" s="259"/>
      <c r="R995" s="259"/>
      <c r="S995" s="259"/>
      <c r="T995" s="260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61" t="s">
        <v>136</v>
      </c>
      <c r="AU995" s="261" t="s">
        <v>83</v>
      </c>
      <c r="AV995" s="13" t="s">
        <v>81</v>
      </c>
      <c r="AW995" s="13" t="s">
        <v>30</v>
      </c>
      <c r="AX995" s="13" t="s">
        <v>73</v>
      </c>
      <c r="AY995" s="261" t="s">
        <v>128</v>
      </c>
    </row>
    <row r="996" s="13" customFormat="1">
      <c r="A996" s="13"/>
      <c r="B996" s="251"/>
      <c r="C996" s="252"/>
      <c r="D996" s="253" t="s">
        <v>136</v>
      </c>
      <c r="E996" s="254" t="s">
        <v>1</v>
      </c>
      <c r="F996" s="255" t="s">
        <v>1349</v>
      </c>
      <c r="G996" s="252"/>
      <c r="H996" s="254" t="s">
        <v>1</v>
      </c>
      <c r="I996" s="256"/>
      <c r="J996" s="252"/>
      <c r="K996" s="252"/>
      <c r="L996" s="257"/>
      <c r="M996" s="258"/>
      <c r="N996" s="259"/>
      <c r="O996" s="259"/>
      <c r="P996" s="259"/>
      <c r="Q996" s="259"/>
      <c r="R996" s="259"/>
      <c r="S996" s="259"/>
      <c r="T996" s="260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61" t="s">
        <v>136</v>
      </c>
      <c r="AU996" s="261" t="s">
        <v>83</v>
      </c>
      <c r="AV996" s="13" t="s">
        <v>81</v>
      </c>
      <c r="AW996" s="13" t="s">
        <v>30</v>
      </c>
      <c r="AX996" s="13" t="s">
        <v>73</v>
      </c>
      <c r="AY996" s="261" t="s">
        <v>128</v>
      </c>
    </row>
    <row r="997" s="13" customFormat="1">
      <c r="A997" s="13"/>
      <c r="B997" s="251"/>
      <c r="C997" s="252"/>
      <c r="D997" s="253" t="s">
        <v>136</v>
      </c>
      <c r="E997" s="254" t="s">
        <v>1</v>
      </c>
      <c r="F997" s="255" t="s">
        <v>1350</v>
      </c>
      <c r="G997" s="252"/>
      <c r="H997" s="254" t="s">
        <v>1</v>
      </c>
      <c r="I997" s="256"/>
      <c r="J997" s="252"/>
      <c r="K997" s="252"/>
      <c r="L997" s="257"/>
      <c r="M997" s="258"/>
      <c r="N997" s="259"/>
      <c r="O997" s="259"/>
      <c r="P997" s="259"/>
      <c r="Q997" s="259"/>
      <c r="R997" s="259"/>
      <c r="S997" s="259"/>
      <c r="T997" s="260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61" t="s">
        <v>136</v>
      </c>
      <c r="AU997" s="261" t="s">
        <v>83</v>
      </c>
      <c r="AV997" s="13" t="s">
        <v>81</v>
      </c>
      <c r="AW997" s="13" t="s">
        <v>30</v>
      </c>
      <c r="AX997" s="13" t="s">
        <v>73</v>
      </c>
      <c r="AY997" s="261" t="s">
        <v>128</v>
      </c>
    </row>
    <row r="998" s="13" customFormat="1">
      <c r="A998" s="13"/>
      <c r="B998" s="251"/>
      <c r="C998" s="252"/>
      <c r="D998" s="253" t="s">
        <v>136</v>
      </c>
      <c r="E998" s="254" t="s">
        <v>1</v>
      </c>
      <c r="F998" s="255" t="s">
        <v>1335</v>
      </c>
      <c r="G998" s="252"/>
      <c r="H998" s="254" t="s">
        <v>1</v>
      </c>
      <c r="I998" s="256"/>
      <c r="J998" s="252"/>
      <c r="K998" s="252"/>
      <c r="L998" s="257"/>
      <c r="M998" s="258"/>
      <c r="N998" s="259"/>
      <c r="O998" s="259"/>
      <c r="P998" s="259"/>
      <c r="Q998" s="259"/>
      <c r="R998" s="259"/>
      <c r="S998" s="259"/>
      <c r="T998" s="260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61" t="s">
        <v>136</v>
      </c>
      <c r="AU998" s="261" t="s">
        <v>83</v>
      </c>
      <c r="AV998" s="13" t="s">
        <v>81</v>
      </c>
      <c r="AW998" s="13" t="s">
        <v>30</v>
      </c>
      <c r="AX998" s="13" t="s">
        <v>73</v>
      </c>
      <c r="AY998" s="261" t="s">
        <v>128</v>
      </c>
    </row>
    <row r="999" s="13" customFormat="1">
      <c r="A999" s="13"/>
      <c r="B999" s="251"/>
      <c r="C999" s="252"/>
      <c r="D999" s="253" t="s">
        <v>136</v>
      </c>
      <c r="E999" s="254" t="s">
        <v>1</v>
      </c>
      <c r="F999" s="255" t="s">
        <v>259</v>
      </c>
      <c r="G999" s="252"/>
      <c r="H999" s="254" t="s">
        <v>1</v>
      </c>
      <c r="I999" s="256"/>
      <c r="J999" s="252"/>
      <c r="K999" s="252"/>
      <c r="L999" s="257"/>
      <c r="M999" s="258"/>
      <c r="N999" s="259"/>
      <c r="O999" s="259"/>
      <c r="P999" s="259"/>
      <c r="Q999" s="259"/>
      <c r="R999" s="259"/>
      <c r="S999" s="259"/>
      <c r="T999" s="260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61" t="s">
        <v>136</v>
      </c>
      <c r="AU999" s="261" t="s">
        <v>83</v>
      </c>
      <c r="AV999" s="13" t="s">
        <v>81</v>
      </c>
      <c r="AW999" s="13" t="s">
        <v>30</v>
      </c>
      <c r="AX999" s="13" t="s">
        <v>73</v>
      </c>
      <c r="AY999" s="261" t="s">
        <v>128</v>
      </c>
    </row>
    <row r="1000" s="14" customFormat="1">
      <c r="A1000" s="14"/>
      <c r="B1000" s="262"/>
      <c r="C1000" s="263"/>
      <c r="D1000" s="253" t="s">
        <v>136</v>
      </c>
      <c r="E1000" s="264" t="s">
        <v>1</v>
      </c>
      <c r="F1000" s="265" t="s">
        <v>81</v>
      </c>
      <c r="G1000" s="263"/>
      <c r="H1000" s="266">
        <v>1</v>
      </c>
      <c r="I1000" s="267"/>
      <c r="J1000" s="263"/>
      <c r="K1000" s="263"/>
      <c r="L1000" s="268"/>
      <c r="M1000" s="269"/>
      <c r="N1000" s="270"/>
      <c r="O1000" s="270"/>
      <c r="P1000" s="270"/>
      <c r="Q1000" s="270"/>
      <c r="R1000" s="270"/>
      <c r="S1000" s="270"/>
      <c r="T1000" s="271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72" t="s">
        <v>136</v>
      </c>
      <c r="AU1000" s="272" t="s">
        <v>83</v>
      </c>
      <c r="AV1000" s="14" t="s">
        <v>83</v>
      </c>
      <c r="AW1000" s="14" t="s">
        <v>30</v>
      </c>
      <c r="AX1000" s="14" t="s">
        <v>81</v>
      </c>
      <c r="AY1000" s="272" t="s">
        <v>128</v>
      </c>
    </row>
    <row r="1001" s="2" customFormat="1" ht="16.5" customHeight="1">
      <c r="A1001" s="39"/>
      <c r="B1001" s="40"/>
      <c r="C1001" s="237" t="s">
        <v>1351</v>
      </c>
      <c r="D1001" s="237" t="s">
        <v>130</v>
      </c>
      <c r="E1001" s="238" t="s">
        <v>1352</v>
      </c>
      <c r="F1001" s="239" t="s">
        <v>1353</v>
      </c>
      <c r="G1001" s="240" t="s">
        <v>408</v>
      </c>
      <c r="H1001" s="241">
        <v>1</v>
      </c>
      <c r="I1001" s="242"/>
      <c r="J1001" s="243">
        <f>ROUND(I1001*H1001,2)</f>
        <v>0</v>
      </c>
      <c r="K1001" s="244"/>
      <c r="L1001" s="45"/>
      <c r="M1001" s="245" t="s">
        <v>1</v>
      </c>
      <c r="N1001" s="246" t="s">
        <v>38</v>
      </c>
      <c r="O1001" s="92"/>
      <c r="P1001" s="247">
        <f>O1001*H1001</f>
        <v>0</v>
      </c>
      <c r="Q1001" s="247">
        <v>0</v>
      </c>
      <c r="R1001" s="247">
        <f>Q1001*H1001</f>
        <v>0</v>
      </c>
      <c r="S1001" s="247">
        <v>0</v>
      </c>
      <c r="T1001" s="248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49" t="s">
        <v>242</v>
      </c>
      <c r="AT1001" s="249" t="s">
        <v>130</v>
      </c>
      <c r="AU1001" s="249" t="s">
        <v>83</v>
      </c>
      <c r="AY1001" s="18" t="s">
        <v>128</v>
      </c>
      <c r="BE1001" s="250">
        <f>IF(N1001="základní",J1001,0)</f>
        <v>0</v>
      </c>
      <c r="BF1001" s="250">
        <f>IF(N1001="snížená",J1001,0)</f>
        <v>0</v>
      </c>
      <c r="BG1001" s="250">
        <f>IF(N1001="zákl. přenesená",J1001,0)</f>
        <v>0</v>
      </c>
      <c r="BH1001" s="250">
        <f>IF(N1001="sníž. přenesená",J1001,0)</f>
        <v>0</v>
      </c>
      <c r="BI1001" s="250">
        <f>IF(N1001="nulová",J1001,0)</f>
        <v>0</v>
      </c>
      <c r="BJ1001" s="18" t="s">
        <v>81</v>
      </c>
      <c r="BK1001" s="250">
        <f>ROUND(I1001*H1001,2)</f>
        <v>0</v>
      </c>
      <c r="BL1001" s="18" t="s">
        <v>242</v>
      </c>
      <c r="BM1001" s="249" t="s">
        <v>1354</v>
      </c>
    </row>
    <row r="1002" s="13" customFormat="1">
      <c r="A1002" s="13"/>
      <c r="B1002" s="251"/>
      <c r="C1002" s="252"/>
      <c r="D1002" s="253" t="s">
        <v>136</v>
      </c>
      <c r="E1002" s="254" t="s">
        <v>1</v>
      </c>
      <c r="F1002" s="255" t="s">
        <v>1355</v>
      </c>
      <c r="G1002" s="252"/>
      <c r="H1002" s="254" t="s">
        <v>1</v>
      </c>
      <c r="I1002" s="256"/>
      <c r="J1002" s="252"/>
      <c r="K1002" s="252"/>
      <c r="L1002" s="257"/>
      <c r="M1002" s="258"/>
      <c r="N1002" s="259"/>
      <c r="O1002" s="259"/>
      <c r="P1002" s="259"/>
      <c r="Q1002" s="259"/>
      <c r="R1002" s="259"/>
      <c r="S1002" s="259"/>
      <c r="T1002" s="260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61" t="s">
        <v>136</v>
      </c>
      <c r="AU1002" s="261" t="s">
        <v>83</v>
      </c>
      <c r="AV1002" s="13" t="s">
        <v>81</v>
      </c>
      <c r="AW1002" s="13" t="s">
        <v>30</v>
      </c>
      <c r="AX1002" s="13" t="s">
        <v>73</v>
      </c>
      <c r="AY1002" s="261" t="s">
        <v>128</v>
      </c>
    </row>
    <row r="1003" s="13" customFormat="1">
      <c r="A1003" s="13"/>
      <c r="B1003" s="251"/>
      <c r="C1003" s="252"/>
      <c r="D1003" s="253" t="s">
        <v>136</v>
      </c>
      <c r="E1003" s="254" t="s">
        <v>1</v>
      </c>
      <c r="F1003" s="255" t="s">
        <v>1346</v>
      </c>
      <c r="G1003" s="252"/>
      <c r="H1003" s="254" t="s">
        <v>1</v>
      </c>
      <c r="I1003" s="256"/>
      <c r="J1003" s="252"/>
      <c r="K1003" s="252"/>
      <c r="L1003" s="257"/>
      <c r="M1003" s="258"/>
      <c r="N1003" s="259"/>
      <c r="O1003" s="259"/>
      <c r="P1003" s="259"/>
      <c r="Q1003" s="259"/>
      <c r="R1003" s="259"/>
      <c r="S1003" s="259"/>
      <c r="T1003" s="260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61" t="s">
        <v>136</v>
      </c>
      <c r="AU1003" s="261" t="s">
        <v>83</v>
      </c>
      <c r="AV1003" s="13" t="s">
        <v>81</v>
      </c>
      <c r="AW1003" s="13" t="s">
        <v>30</v>
      </c>
      <c r="AX1003" s="13" t="s">
        <v>73</v>
      </c>
      <c r="AY1003" s="261" t="s">
        <v>128</v>
      </c>
    </row>
    <row r="1004" s="13" customFormat="1">
      <c r="A1004" s="13"/>
      <c r="B1004" s="251"/>
      <c r="C1004" s="252"/>
      <c r="D1004" s="253" t="s">
        <v>136</v>
      </c>
      <c r="E1004" s="254" t="s">
        <v>1</v>
      </c>
      <c r="F1004" s="255" t="s">
        <v>1347</v>
      </c>
      <c r="G1004" s="252"/>
      <c r="H1004" s="254" t="s">
        <v>1</v>
      </c>
      <c r="I1004" s="256"/>
      <c r="J1004" s="252"/>
      <c r="K1004" s="252"/>
      <c r="L1004" s="257"/>
      <c r="M1004" s="258"/>
      <c r="N1004" s="259"/>
      <c r="O1004" s="259"/>
      <c r="P1004" s="259"/>
      <c r="Q1004" s="259"/>
      <c r="R1004" s="259"/>
      <c r="S1004" s="259"/>
      <c r="T1004" s="260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61" t="s">
        <v>136</v>
      </c>
      <c r="AU1004" s="261" t="s">
        <v>83</v>
      </c>
      <c r="AV1004" s="13" t="s">
        <v>81</v>
      </c>
      <c r="AW1004" s="13" t="s">
        <v>30</v>
      </c>
      <c r="AX1004" s="13" t="s">
        <v>73</v>
      </c>
      <c r="AY1004" s="261" t="s">
        <v>128</v>
      </c>
    </row>
    <row r="1005" s="13" customFormat="1">
      <c r="A1005" s="13"/>
      <c r="B1005" s="251"/>
      <c r="C1005" s="252"/>
      <c r="D1005" s="253" t="s">
        <v>136</v>
      </c>
      <c r="E1005" s="254" t="s">
        <v>1</v>
      </c>
      <c r="F1005" s="255" t="s">
        <v>1348</v>
      </c>
      <c r="G1005" s="252"/>
      <c r="H1005" s="254" t="s">
        <v>1</v>
      </c>
      <c r="I1005" s="256"/>
      <c r="J1005" s="252"/>
      <c r="K1005" s="252"/>
      <c r="L1005" s="257"/>
      <c r="M1005" s="258"/>
      <c r="N1005" s="259"/>
      <c r="O1005" s="259"/>
      <c r="P1005" s="259"/>
      <c r="Q1005" s="259"/>
      <c r="R1005" s="259"/>
      <c r="S1005" s="259"/>
      <c r="T1005" s="260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61" t="s">
        <v>136</v>
      </c>
      <c r="AU1005" s="261" t="s">
        <v>83</v>
      </c>
      <c r="AV1005" s="13" t="s">
        <v>81</v>
      </c>
      <c r="AW1005" s="13" t="s">
        <v>30</v>
      </c>
      <c r="AX1005" s="13" t="s">
        <v>73</v>
      </c>
      <c r="AY1005" s="261" t="s">
        <v>128</v>
      </c>
    </row>
    <row r="1006" s="13" customFormat="1">
      <c r="A1006" s="13"/>
      <c r="B1006" s="251"/>
      <c r="C1006" s="252"/>
      <c r="D1006" s="253" t="s">
        <v>136</v>
      </c>
      <c r="E1006" s="254" t="s">
        <v>1</v>
      </c>
      <c r="F1006" s="255" t="s">
        <v>1334</v>
      </c>
      <c r="G1006" s="252"/>
      <c r="H1006" s="254" t="s">
        <v>1</v>
      </c>
      <c r="I1006" s="256"/>
      <c r="J1006" s="252"/>
      <c r="K1006" s="252"/>
      <c r="L1006" s="257"/>
      <c r="M1006" s="258"/>
      <c r="N1006" s="259"/>
      <c r="O1006" s="259"/>
      <c r="P1006" s="259"/>
      <c r="Q1006" s="259"/>
      <c r="R1006" s="259"/>
      <c r="S1006" s="259"/>
      <c r="T1006" s="260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61" t="s">
        <v>136</v>
      </c>
      <c r="AU1006" s="261" t="s">
        <v>83</v>
      </c>
      <c r="AV1006" s="13" t="s">
        <v>81</v>
      </c>
      <c r="AW1006" s="13" t="s">
        <v>30</v>
      </c>
      <c r="AX1006" s="13" t="s">
        <v>73</v>
      </c>
      <c r="AY1006" s="261" t="s">
        <v>128</v>
      </c>
    </row>
    <row r="1007" s="13" customFormat="1">
      <c r="A1007" s="13"/>
      <c r="B1007" s="251"/>
      <c r="C1007" s="252"/>
      <c r="D1007" s="253" t="s">
        <v>136</v>
      </c>
      <c r="E1007" s="254" t="s">
        <v>1</v>
      </c>
      <c r="F1007" s="255" t="s">
        <v>1349</v>
      </c>
      <c r="G1007" s="252"/>
      <c r="H1007" s="254" t="s">
        <v>1</v>
      </c>
      <c r="I1007" s="256"/>
      <c r="J1007" s="252"/>
      <c r="K1007" s="252"/>
      <c r="L1007" s="257"/>
      <c r="M1007" s="258"/>
      <c r="N1007" s="259"/>
      <c r="O1007" s="259"/>
      <c r="P1007" s="259"/>
      <c r="Q1007" s="259"/>
      <c r="R1007" s="259"/>
      <c r="S1007" s="259"/>
      <c r="T1007" s="260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61" t="s">
        <v>136</v>
      </c>
      <c r="AU1007" s="261" t="s">
        <v>83</v>
      </c>
      <c r="AV1007" s="13" t="s">
        <v>81</v>
      </c>
      <c r="AW1007" s="13" t="s">
        <v>30</v>
      </c>
      <c r="AX1007" s="13" t="s">
        <v>73</v>
      </c>
      <c r="AY1007" s="261" t="s">
        <v>128</v>
      </c>
    </row>
    <row r="1008" s="13" customFormat="1">
      <c r="A1008" s="13"/>
      <c r="B1008" s="251"/>
      <c r="C1008" s="252"/>
      <c r="D1008" s="253" t="s">
        <v>136</v>
      </c>
      <c r="E1008" s="254" t="s">
        <v>1</v>
      </c>
      <c r="F1008" s="255" t="s">
        <v>1350</v>
      </c>
      <c r="G1008" s="252"/>
      <c r="H1008" s="254" t="s">
        <v>1</v>
      </c>
      <c r="I1008" s="256"/>
      <c r="J1008" s="252"/>
      <c r="K1008" s="252"/>
      <c r="L1008" s="257"/>
      <c r="M1008" s="258"/>
      <c r="N1008" s="259"/>
      <c r="O1008" s="259"/>
      <c r="P1008" s="259"/>
      <c r="Q1008" s="259"/>
      <c r="R1008" s="259"/>
      <c r="S1008" s="259"/>
      <c r="T1008" s="260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61" t="s">
        <v>136</v>
      </c>
      <c r="AU1008" s="261" t="s">
        <v>83</v>
      </c>
      <c r="AV1008" s="13" t="s">
        <v>81</v>
      </c>
      <c r="AW1008" s="13" t="s">
        <v>30</v>
      </c>
      <c r="AX1008" s="13" t="s">
        <v>73</v>
      </c>
      <c r="AY1008" s="261" t="s">
        <v>128</v>
      </c>
    </row>
    <row r="1009" s="13" customFormat="1">
      <c r="A1009" s="13"/>
      <c r="B1009" s="251"/>
      <c r="C1009" s="252"/>
      <c r="D1009" s="253" t="s">
        <v>136</v>
      </c>
      <c r="E1009" s="254" t="s">
        <v>1</v>
      </c>
      <c r="F1009" s="255" t="s">
        <v>1335</v>
      </c>
      <c r="G1009" s="252"/>
      <c r="H1009" s="254" t="s">
        <v>1</v>
      </c>
      <c r="I1009" s="256"/>
      <c r="J1009" s="252"/>
      <c r="K1009" s="252"/>
      <c r="L1009" s="257"/>
      <c r="M1009" s="258"/>
      <c r="N1009" s="259"/>
      <c r="O1009" s="259"/>
      <c r="P1009" s="259"/>
      <c r="Q1009" s="259"/>
      <c r="R1009" s="259"/>
      <c r="S1009" s="259"/>
      <c r="T1009" s="260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61" t="s">
        <v>136</v>
      </c>
      <c r="AU1009" s="261" t="s">
        <v>83</v>
      </c>
      <c r="AV1009" s="13" t="s">
        <v>81</v>
      </c>
      <c r="AW1009" s="13" t="s">
        <v>30</v>
      </c>
      <c r="AX1009" s="13" t="s">
        <v>73</v>
      </c>
      <c r="AY1009" s="261" t="s">
        <v>128</v>
      </c>
    </row>
    <row r="1010" s="13" customFormat="1">
      <c r="A1010" s="13"/>
      <c r="B1010" s="251"/>
      <c r="C1010" s="252"/>
      <c r="D1010" s="253" t="s">
        <v>136</v>
      </c>
      <c r="E1010" s="254" t="s">
        <v>1</v>
      </c>
      <c r="F1010" s="255" t="s">
        <v>259</v>
      </c>
      <c r="G1010" s="252"/>
      <c r="H1010" s="254" t="s">
        <v>1</v>
      </c>
      <c r="I1010" s="256"/>
      <c r="J1010" s="252"/>
      <c r="K1010" s="252"/>
      <c r="L1010" s="257"/>
      <c r="M1010" s="258"/>
      <c r="N1010" s="259"/>
      <c r="O1010" s="259"/>
      <c r="P1010" s="259"/>
      <c r="Q1010" s="259"/>
      <c r="R1010" s="259"/>
      <c r="S1010" s="259"/>
      <c r="T1010" s="260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61" t="s">
        <v>136</v>
      </c>
      <c r="AU1010" s="261" t="s">
        <v>83</v>
      </c>
      <c r="AV1010" s="13" t="s">
        <v>81</v>
      </c>
      <c r="AW1010" s="13" t="s">
        <v>30</v>
      </c>
      <c r="AX1010" s="13" t="s">
        <v>73</v>
      </c>
      <c r="AY1010" s="261" t="s">
        <v>128</v>
      </c>
    </row>
    <row r="1011" s="14" customFormat="1">
      <c r="A1011" s="14"/>
      <c r="B1011" s="262"/>
      <c r="C1011" s="263"/>
      <c r="D1011" s="253" t="s">
        <v>136</v>
      </c>
      <c r="E1011" s="264" t="s">
        <v>1</v>
      </c>
      <c r="F1011" s="265" t="s">
        <v>81</v>
      </c>
      <c r="G1011" s="263"/>
      <c r="H1011" s="266">
        <v>1</v>
      </c>
      <c r="I1011" s="267"/>
      <c r="J1011" s="263"/>
      <c r="K1011" s="263"/>
      <c r="L1011" s="268"/>
      <c r="M1011" s="269"/>
      <c r="N1011" s="270"/>
      <c r="O1011" s="270"/>
      <c r="P1011" s="270"/>
      <c r="Q1011" s="270"/>
      <c r="R1011" s="270"/>
      <c r="S1011" s="270"/>
      <c r="T1011" s="271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72" t="s">
        <v>136</v>
      </c>
      <c r="AU1011" s="272" t="s">
        <v>83</v>
      </c>
      <c r="AV1011" s="14" t="s">
        <v>83</v>
      </c>
      <c r="AW1011" s="14" t="s">
        <v>30</v>
      </c>
      <c r="AX1011" s="14" t="s">
        <v>81</v>
      </c>
      <c r="AY1011" s="272" t="s">
        <v>128</v>
      </c>
    </row>
    <row r="1012" s="2" customFormat="1" ht="16.5" customHeight="1">
      <c r="A1012" s="39"/>
      <c r="B1012" s="40"/>
      <c r="C1012" s="237" t="s">
        <v>1356</v>
      </c>
      <c r="D1012" s="237" t="s">
        <v>130</v>
      </c>
      <c r="E1012" s="238" t="s">
        <v>1357</v>
      </c>
      <c r="F1012" s="239" t="s">
        <v>1358</v>
      </c>
      <c r="G1012" s="240" t="s">
        <v>408</v>
      </c>
      <c r="H1012" s="241">
        <v>5</v>
      </c>
      <c r="I1012" s="242"/>
      <c r="J1012" s="243">
        <f>ROUND(I1012*H1012,2)</f>
        <v>0</v>
      </c>
      <c r="K1012" s="244"/>
      <c r="L1012" s="45"/>
      <c r="M1012" s="245" t="s">
        <v>1</v>
      </c>
      <c r="N1012" s="246" t="s">
        <v>38</v>
      </c>
      <c r="O1012" s="92"/>
      <c r="P1012" s="247">
        <f>O1012*H1012</f>
        <v>0</v>
      </c>
      <c r="Q1012" s="247">
        <v>0</v>
      </c>
      <c r="R1012" s="247">
        <f>Q1012*H1012</f>
        <v>0</v>
      </c>
      <c r="S1012" s="247">
        <v>0</v>
      </c>
      <c r="T1012" s="248">
        <f>S1012*H1012</f>
        <v>0</v>
      </c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R1012" s="249" t="s">
        <v>242</v>
      </c>
      <c r="AT1012" s="249" t="s">
        <v>130</v>
      </c>
      <c r="AU1012" s="249" t="s">
        <v>83</v>
      </c>
      <c r="AY1012" s="18" t="s">
        <v>128</v>
      </c>
      <c r="BE1012" s="250">
        <f>IF(N1012="základní",J1012,0)</f>
        <v>0</v>
      </c>
      <c r="BF1012" s="250">
        <f>IF(N1012="snížená",J1012,0)</f>
        <v>0</v>
      </c>
      <c r="BG1012" s="250">
        <f>IF(N1012="zákl. přenesená",J1012,0)</f>
        <v>0</v>
      </c>
      <c r="BH1012" s="250">
        <f>IF(N1012="sníž. přenesená",J1012,0)</f>
        <v>0</v>
      </c>
      <c r="BI1012" s="250">
        <f>IF(N1012="nulová",J1012,0)</f>
        <v>0</v>
      </c>
      <c r="BJ1012" s="18" t="s">
        <v>81</v>
      </c>
      <c r="BK1012" s="250">
        <f>ROUND(I1012*H1012,2)</f>
        <v>0</v>
      </c>
      <c r="BL1012" s="18" t="s">
        <v>242</v>
      </c>
      <c r="BM1012" s="249" t="s">
        <v>1359</v>
      </c>
    </row>
    <row r="1013" s="13" customFormat="1">
      <c r="A1013" s="13"/>
      <c r="B1013" s="251"/>
      <c r="C1013" s="252"/>
      <c r="D1013" s="253" t="s">
        <v>136</v>
      </c>
      <c r="E1013" s="254" t="s">
        <v>1</v>
      </c>
      <c r="F1013" s="255" t="s">
        <v>1355</v>
      </c>
      <c r="G1013" s="252"/>
      <c r="H1013" s="254" t="s">
        <v>1</v>
      </c>
      <c r="I1013" s="256"/>
      <c r="J1013" s="252"/>
      <c r="K1013" s="252"/>
      <c r="L1013" s="257"/>
      <c r="M1013" s="258"/>
      <c r="N1013" s="259"/>
      <c r="O1013" s="259"/>
      <c r="P1013" s="259"/>
      <c r="Q1013" s="259"/>
      <c r="R1013" s="259"/>
      <c r="S1013" s="259"/>
      <c r="T1013" s="260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61" t="s">
        <v>136</v>
      </c>
      <c r="AU1013" s="261" t="s">
        <v>83</v>
      </c>
      <c r="AV1013" s="13" t="s">
        <v>81</v>
      </c>
      <c r="AW1013" s="13" t="s">
        <v>30</v>
      </c>
      <c r="AX1013" s="13" t="s">
        <v>73</v>
      </c>
      <c r="AY1013" s="261" t="s">
        <v>128</v>
      </c>
    </row>
    <row r="1014" s="13" customFormat="1">
      <c r="A1014" s="13"/>
      <c r="B1014" s="251"/>
      <c r="C1014" s="252"/>
      <c r="D1014" s="253" t="s">
        <v>136</v>
      </c>
      <c r="E1014" s="254" t="s">
        <v>1</v>
      </c>
      <c r="F1014" s="255" t="s">
        <v>1346</v>
      </c>
      <c r="G1014" s="252"/>
      <c r="H1014" s="254" t="s">
        <v>1</v>
      </c>
      <c r="I1014" s="256"/>
      <c r="J1014" s="252"/>
      <c r="K1014" s="252"/>
      <c r="L1014" s="257"/>
      <c r="M1014" s="258"/>
      <c r="N1014" s="259"/>
      <c r="O1014" s="259"/>
      <c r="P1014" s="259"/>
      <c r="Q1014" s="259"/>
      <c r="R1014" s="259"/>
      <c r="S1014" s="259"/>
      <c r="T1014" s="260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61" t="s">
        <v>136</v>
      </c>
      <c r="AU1014" s="261" t="s">
        <v>83</v>
      </c>
      <c r="AV1014" s="13" t="s">
        <v>81</v>
      </c>
      <c r="AW1014" s="13" t="s">
        <v>30</v>
      </c>
      <c r="AX1014" s="13" t="s">
        <v>73</v>
      </c>
      <c r="AY1014" s="261" t="s">
        <v>128</v>
      </c>
    </row>
    <row r="1015" s="13" customFormat="1">
      <c r="A1015" s="13"/>
      <c r="B1015" s="251"/>
      <c r="C1015" s="252"/>
      <c r="D1015" s="253" t="s">
        <v>136</v>
      </c>
      <c r="E1015" s="254" t="s">
        <v>1</v>
      </c>
      <c r="F1015" s="255" t="s">
        <v>1347</v>
      </c>
      <c r="G1015" s="252"/>
      <c r="H1015" s="254" t="s">
        <v>1</v>
      </c>
      <c r="I1015" s="256"/>
      <c r="J1015" s="252"/>
      <c r="K1015" s="252"/>
      <c r="L1015" s="257"/>
      <c r="M1015" s="258"/>
      <c r="N1015" s="259"/>
      <c r="O1015" s="259"/>
      <c r="P1015" s="259"/>
      <c r="Q1015" s="259"/>
      <c r="R1015" s="259"/>
      <c r="S1015" s="259"/>
      <c r="T1015" s="260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61" t="s">
        <v>136</v>
      </c>
      <c r="AU1015" s="261" t="s">
        <v>83</v>
      </c>
      <c r="AV1015" s="13" t="s">
        <v>81</v>
      </c>
      <c r="AW1015" s="13" t="s">
        <v>30</v>
      </c>
      <c r="AX1015" s="13" t="s">
        <v>73</v>
      </c>
      <c r="AY1015" s="261" t="s">
        <v>128</v>
      </c>
    </row>
    <row r="1016" s="13" customFormat="1">
      <c r="A1016" s="13"/>
      <c r="B1016" s="251"/>
      <c r="C1016" s="252"/>
      <c r="D1016" s="253" t="s">
        <v>136</v>
      </c>
      <c r="E1016" s="254" t="s">
        <v>1</v>
      </c>
      <c r="F1016" s="255" t="s">
        <v>1348</v>
      </c>
      <c r="G1016" s="252"/>
      <c r="H1016" s="254" t="s">
        <v>1</v>
      </c>
      <c r="I1016" s="256"/>
      <c r="J1016" s="252"/>
      <c r="K1016" s="252"/>
      <c r="L1016" s="257"/>
      <c r="M1016" s="258"/>
      <c r="N1016" s="259"/>
      <c r="O1016" s="259"/>
      <c r="P1016" s="259"/>
      <c r="Q1016" s="259"/>
      <c r="R1016" s="259"/>
      <c r="S1016" s="259"/>
      <c r="T1016" s="260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61" t="s">
        <v>136</v>
      </c>
      <c r="AU1016" s="261" t="s">
        <v>83</v>
      </c>
      <c r="AV1016" s="13" t="s">
        <v>81</v>
      </c>
      <c r="AW1016" s="13" t="s">
        <v>30</v>
      </c>
      <c r="AX1016" s="13" t="s">
        <v>73</v>
      </c>
      <c r="AY1016" s="261" t="s">
        <v>128</v>
      </c>
    </row>
    <row r="1017" s="13" customFormat="1">
      <c r="A1017" s="13"/>
      <c r="B1017" s="251"/>
      <c r="C1017" s="252"/>
      <c r="D1017" s="253" t="s">
        <v>136</v>
      </c>
      <c r="E1017" s="254" t="s">
        <v>1</v>
      </c>
      <c r="F1017" s="255" t="s">
        <v>1334</v>
      </c>
      <c r="G1017" s="252"/>
      <c r="H1017" s="254" t="s">
        <v>1</v>
      </c>
      <c r="I1017" s="256"/>
      <c r="J1017" s="252"/>
      <c r="K1017" s="252"/>
      <c r="L1017" s="257"/>
      <c r="M1017" s="258"/>
      <c r="N1017" s="259"/>
      <c r="O1017" s="259"/>
      <c r="P1017" s="259"/>
      <c r="Q1017" s="259"/>
      <c r="R1017" s="259"/>
      <c r="S1017" s="259"/>
      <c r="T1017" s="260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61" t="s">
        <v>136</v>
      </c>
      <c r="AU1017" s="261" t="s">
        <v>83</v>
      </c>
      <c r="AV1017" s="13" t="s">
        <v>81</v>
      </c>
      <c r="AW1017" s="13" t="s">
        <v>30</v>
      </c>
      <c r="AX1017" s="13" t="s">
        <v>73</v>
      </c>
      <c r="AY1017" s="261" t="s">
        <v>128</v>
      </c>
    </row>
    <row r="1018" s="13" customFormat="1">
      <c r="A1018" s="13"/>
      <c r="B1018" s="251"/>
      <c r="C1018" s="252"/>
      <c r="D1018" s="253" t="s">
        <v>136</v>
      </c>
      <c r="E1018" s="254" t="s">
        <v>1</v>
      </c>
      <c r="F1018" s="255" t="s">
        <v>1349</v>
      </c>
      <c r="G1018" s="252"/>
      <c r="H1018" s="254" t="s">
        <v>1</v>
      </c>
      <c r="I1018" s="256"/>
      <c r="J1018" s="252"/>
      <c r="K1018" s="252"/>
      <c r="L1018" s="257"/>
      <c r="M1018" s="258"/>
      <c r="N1018" s="259"/>
      <c r="O1018" s="259"/>
      <c r="P1018" s="259"/>
      <c r="Q1018" s="259"/>
      <c r="R1018" s="259"/>
      <c r="S1018" s="259"/>
      <c r="T1018" s="260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61" t="s">
        <v>136</v>
      </c>
      <c r="AU1018" s="261" t="s">
        <v>83</v>
      </c>
      <c r="AV1018" s="13" t="s">
        <v>81</v>
      </c>
      <c r="AW1018" s="13" t="s">
        <v>30</v>
      </c>
      <c r="AX1018" s="13" t="s">
        <v>73</v>
      </c>
      <c r="AY1018" s="261" t="s">
        <v>128</v>
      </c>
    </row>
    <row r="1019" s="13" customFormat="1">
      <c r="A1019" s="13"/>
      <c r="B1019" s="251"/>
      <c r="C1019" s="252"/>
      <c r="D1019" s="253" t="s">
        <v>136</v>
      </c>
      <c r="E1019" s="254" t="s">
        <v>1</v>
      </c>
      <c r="F1019" s="255" t="s">
        <v>1350</v>
      </c>
      <c r="G1019" s="252"/>
      <c r="H1019" s="254" t="s">
        <v>1</v>
      </c>
      <c r="I1019" s="256"/>
      <c r="J1019" s="252"/>
      <c r="K1019" s="252"/>
      <c r="L1019" s="257"/>
      <c r="M1019" s="258"/>
      <c r="N1019" s="259"/>
      <c r="O1019" s="259"/>
      <c r="P1019" s="259"/>
      <c r="Q1019" s="259"/>
      <c r="R1019" s="259"/>
      <c r="S1019" s="259"/>
      <c r="T1019" s="260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61" t="s">
        <v>136</v>
      </c>
      <c r="AU1019" s="261" t="s">
        <v>83</v>
      </c>
      <c r="AV1019" s="13" t="s">
        <v>81</v>
      </c>
      <c r="AW1019" s="13" t="s">
        <v>30</v>
      </c>
      <c r="AX1019" s="13" t="s">
        <v>73</v>
      </c>
      <c r="AY1019" s="261" t="s">
        <v>128</v>
      </c>
    </row>
    <row r="1020" s="13" customFormat="1">
      <c r="A1020" s="13"/>
      <c r="B1020" s="251"/>
      <c r="C1020" s="252"/>
      <c r="D1020" s="253" t="s">
        <v>136</v>
      </c>
      <c r="E1020" s="254" t="s">
        <v>1</v>
      </c>
      <c r="F1020" s="255" t="s">
        <v>1335</v>
      </c>
      <c r="G1020" s="252"/>
      <c r="H1020" s="254" t="s">
        <v>1</v>
      </c>
      <c r="I1020" s="256"/>
      <c r="J1020" s="252"/>
      <c r="K1020" s="252"/>
      <c r="L1020" s="257"/>
      <c r="M1020" s="258"/>
      <c r="N1020" s="259"/>
      <c r="O1020" s="259"/>
      <c r="P1020" s="259"/>
      <c r="Q1020" s="259"/>
      <c r="R1020" s="259"/>
      <c r="S1020" s="259"/>
      <c r="T1020" s="260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61" t="s">
        <v>136</v>
      </c>
      <c r="AU1020" s="261" t="s">
        <v>83</v>
      </c>
      <c r="AV1020" s="13" t="s">
        <v>81</v>
      </c>
      <c r="AW1020" s="13" t="s">
        <v>30</v>
      </c>
      <c r="AX1020" s="13" t="s">
        <v>73</v>
      </c>
      <c r="AY1020" s="261" t="s">
        <v>128</v>
      </c>
    </row>
    <row r="1021" s="13" customFormat="1">
      <c r="A1021" s="13"/>
      <c r="B1021" s="251"/>
      <c r="C1021" s="252"/>
      <c r="D1021" s="253" t="s">
        <v>136</v>
      </c>
      <c r="E1021" s="254" t="s">
        <v>1</v>
      </c>
      <c r="F1021" s="255" t="s">
        <v>259</v>
      </c>
      <c r="G1021" s="252"/>
      <c r="H1021" s="254" t="s">
        <v>1</v>
      </c>
      <c r="I1021" s="256"/>
      <c r="J1021" s="252"/>
      <c r="K1021" s="252"/>
      <c r="L1021" s="257"/>
      <c r="M1021" s="258"/>
      <c r="N1021" s="259"/>
      <c r="O1021" s="259"/>
      <c r="P1021" s="259"/>
      <c r="Q1021" s="259"/>
      <c r="R1021" s="259"/>
      <c r="S1021" s="259"/>
      <c r="T1021" s="260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61" t="s">
        <v>136</v>
      </c>
      <c r="AU1021" s="261" t="s">
        <v>83</v>
      </c>
      <c r="AV1021" s="13" t="s">
        <v>81</v>
      </c>
      <c r="AW1021" s="13" t="s">
        <v>30</v>
      </c>
      <c r="AX1021" s="13" t="s">
        <v>73</v>
      </c>
      <c r="AY1021" s="261" t="s">
        <v>128</v>
      </c>
    </row>
    <row r="1022" s="14" customFormat="1">
      <c r="A1022" s="14"/>
      <c r="B1022" s="262"/>
      <c r="C1022" s="263"/>
      <c r="D1022" s="253" t="s">
        <v>136</v>
      </c>
      <c r="E1022" s="264" t="s">
        <v>1</v>
      </c>
      <c r="F1022" s="265" t="s">
        <v>157</v>
      </c>
      <c r="G1022" s="263"/>
      <c r="H1022" s="266">
        <v>5</v>
      </c>
      <c r="I1022" s="267"/>
      <c r="J1022" s="263"/>
      <c r="K1022" s="263"/>
      <c r="L1022" s="268"/>
      <c r="M1022" s="269"/>
      <c r="N1022" s="270"/>
      <c r="O1022" s="270"/>
      <c r="P1022" s="270"/>
      <c r="Q1022" s="270"/>
      <c r="R1022" s="270"/>
      <c r="S1022" s="270"/>
      <c r="T1022" s="271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72" t="s">
        <v>136</v>
      </c>
      <c r="AU1022" s="272" t="s">
        <v>83</v>
      </c>
      <c r="AV1022" s="14" t="s">
        <v>83</v>
      </c>
      <c r="AW1022" s="14" t="s">
        <v>30</v>
      </c>
      <c r="AX1022" s="14" t="s">
        <v>81</v>
      </c>
      <c r="AY1022" s="272" t="s">
        <v>128</v>
      </c>
    </row>
    <row r="1023" s="2" customFormat="1" ht="16.5" customHeight="1">
      <c r="A1023" s="39"/>
      <c r="B1023" s="40"/>
      <c r="C1023" s="237" t="s">
        <v>1360</v>
      </c>
      <c r="D1023" s="237" t="s">
        <v>130</v>
      </c>
      <c r="E1023" s="238" t="s">
        <v>1361</v>
      </c>
      <c r="F1023" s="239" t="s">
        <v>1362</v>
      </c>
      <c r="G1023" s="240" t="s">
        <v>408</v>
      </c>
      <c r="H1023" s="241">
        <v>1</v>
      </c>
      <c r="I1023" s="242"/>
      <c r="J1023" s="243">
        <f>ROUND(I1023*H1023,2)</f>
        <v>0</v>
      </c>
      <c r="K1023" s="244"/>
      <c r="L1023" s="45"/>
      <c r="M1023" s="245" t="s">
        <v>1</v>
      </c>
      <c r="N1023" s="246" t="s">
        <v>38</v>
      </c>
      <c r="O1023" s="92"/>
      <c r="P1023" s="247">
        <f>O1023*H1023</f>
        <v>0</v>
      </c>
      <c r="Q1023" s="247">
        <v>0</v>
      </c>
      <c r="R1023" s="247">
        <f>Q1023*H1023</f>
        <v>0</v>
      </c>
      <c r="S1023" s="247">
        <v>0</v>
      </c>
      <c r="T1023" s="248">
        <f>S1023*H1023</f>
        <v>0</v>
      </c>
      <c r="U1023" s="39"/>
      <c r="V1023" s="39"/>
      <c r="W1023" s="39"/>
      <c r="X1023" s="39"/>
      <c r="Y1023" s="39"/>
      <c r="Z1023" s="39"/>
      <c r="AA1023" s="39"/>
      <c r="AB1023" s="39"/>
      <c r="AC1023" s="39"/>
      <c r="AD1023" s="39"/>
      <c r="AE1023" s="39"/>
      <c r="AR1023" s="249" t="s">
        <v>242</v>
      </c>
      <c r="AT1023" s="249" t="s">
        <v>130</v>
      </c>
      <c r="AU1023" s="249" t="s">
        <v>83</v>
      </c>
      <c r="AY1023" s="18" t="s">
        <v>128</v>
      </c>
      <c r="BE1023" s="250">
        <f>IF(N1023="základní",J1023,0)</f>
        <v>0</v>
      </c>
      <c r="BF1023" s="250">
        <f>IF(N1023="snížená",J1023,0)</f>
        <v>0</v>
      </c>
      <c r="BG1023" s="250">
        <f>IF(N1023="zákl. přenesená",J1023,0)</f>
        <v>0</v>
      </c>
      <c r="BH1023" s="250">
        <f>IF(N1023="sníž. přenesená",J1023,0)</f>
        <v>0</v>
      </c>
      <c r="BI1023" s="250">
        <f>IF(N1023="nulová",J1023,0)</f>
        <v>0</v>
      </c>
      <c r="BJ1023" s="18" t="s">
        <v>81</v>
      </c>
      <c r="BK1023" s="250">
        <f>ROUND(I1023*H1023,2)</f>
        <v>0</v>
      </c>
      <c r="BL1023" s="18" t="s">
        <v>242</v>
      </c>
      <c r="BM1023" s="249" t="s">
        <v>1363</v>
      </c>
    </row>
    <row r="1024" s="13" customFormat="1">
      <c r="A1024" s="13"/>
      <c r="B1024" s="251"/>
      <c r="C1024" s="252"/>
      <c r="D1024" s="253" t="s">
        <v>136</v>
      </c>
      <c r="E1024" s="254" t="s">
        <v>1</v>
      </c>
      <c r="F1024" s="255" t="s">
        <v>1364</v>
      </c>
      <c r="G1024" s="252"/>
      <c r="H1024" s="254" t="s">
        <v>1</v>
      </c>
      <c r="I1024" s="256"/>
      <c r="J1024" s="252"/>
      <c r="K1024" s="252"/>
      <c r="L1024" s="257"/>
      <c r="M1024" s="258"/>
      <c r="N1024" s="259"/>
      <c r="O1024" s="259"/>
      <c r="P1024" s="259"/>
      <c r="Q1024" s="259"/>
      <c r="R1024" s="259"/>
      <c r="S1024" s="259"/>
      <c r="T1024" s="260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61" t="s">
        <v>136</v>
      </c>
      <c r="AU1024" s="261" t="s">
        <v>83</v>
      </c>
      <c r="AV1024" s="13" t="s">
        <v>81</v>
      </c>
      <c r="AW1024" s="13" t="s">
        <v>30</v>
      </c>
      <c r="AX1024" s="13" t="s">
        <v>73</v>
      </c>
      <c r="AY1024" s="261" t="s">
        <v>128</v>
      </c>
    </row>
    <row r="1025" s="13" customFormat="1">
      <c r="A1025" s="13"/>
      <c r="B1025" s="251"/>
      <c r="C1025" s="252"/>
      <c r="D1025" s="253" t="s">
        <v>136</v>
      </c>
      <c r="E1025" s="254" t="s">
        <v>1</v>
      </c>
      <c r="F1025" s="255" t="s">
        <v>1346</v>
      </c>
      <c r="G1025" s="252"/>
      <c r="H1025" s="254" t="s">
        <v>1</v>
      </c>
      <c r="I1025" s="256"/>
      <c r="J1025" s="252"/>
      <c r="K1025" s="252"/>
      <c r="L1025" s="257"/>
      <c r="M1025" s="258"/>
      <c r="N1025" s="259"/>
      <c r="O1025" s="259"/>
      <c r="P1025" s="259"/>
      <c r="Q1025" s="259"/>
      <c r="R1025" s="259"/>
      <c r="S1025" s="259"/>
      <c r="T1025" s="260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61" t="s">
        <v>136</v>
      </c>
      <c r="AU1025" s="261" t="s">
        <v>83</v>
      </c>
      <c r="AV1025" s="13" t="s">
        <v>81</v>
      </c>
      <c r="AW1025" s="13" t="s">
        <v>30</v>
      </c>
      <c r="AX1025" s="13" t="s">
        <v>73</v>
      </c>
      <c r="AY1025" s="261" t="s">
        <v>128</v>
      </c>
    </row>
    <row r="1026" s="13" customFormat="1">
      <c r="A1026" s="13"/>
      <c r="B1026" s="251"/>
      <c r="C1026" s="252"/>
      <c r="D1026" s="253" t="s">
        <v>136</v>
      </c>
      <c r="E1026" s="254" t="s">
        <v>1</v>
      </c>
      <c r="F1026" s="255" t="s">
        <v>1347</v>
      </c>
      <c r="G1026" s="252"/>
      <c r="H1026" s="254" t="s">
        <v>1</v>
      </c>
      <c r="I1026" s="256"/>
      <c r="J1026" s="252"/>
      <c r="K1026" s="252"/>
      <c r="L1026" s="257"/>
      <c r="M1026" s="258"/>
      <c r="N1026" s="259"/>
      <c r="O1026" s="259"/>
      <c r="P1026" s="259"/>
      <c r="Q1026" s="259"/>
      <c r="R1026" s="259"/>
      <c r="S1026" s="259"/>
      <c r="T1026" s="260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61" t="s">
        <v>136</v>
      </c>
      <c r="AU1026" s="261" t="s">
        <v>83</v>
      </c>
      <c r="AV1026" s="13" t="s">
        <v>81</v>
      </c>
      <c r="AW1026" s="13" t="s">
        <v>30</v>
      </c>
      <c r="AX1026" s="13" t="s">
        <v>73</v>
      </c>
      <c r="AY1026" s="261" t="s">
        <v>128</v>
      </c>
    </row>
    <row r="1027" s="13" customFormat="1">
      <c r="A1027" s="13"/>
      <c r="B1027" s="251"/>
      <c r="C1027" s="252"/>
      <c r="D1027" s="253" t="s">
        <v>136</v>
      </c>
      <c r="E1027" s="254" t="s">
        <v>1</v>
      </c>
      <c r="F1027" s="255" t="s">
        <v>1348</v>
      </c>
      <c r="G1027" s="252"/>
      <c r="H1027" s="254" t="s">
        <v>1</v>
      </c>
      <c r="I1027" s="256"/>
      <c r="J1027" s="252"/>
      <c r="K1027" s="252"/>
      <c r="L1027" s="257"/>
      <c r="M1027" s="258"/>
      <c r="N1027" s="259"/>
      <c r="O1027" s="259"/>
      <c r="P1027" s="259"/>
      <c r="Q1027" s="259"/>
      <c r="R1027" s="259"/>
      <c r="S1027" s="259"/>
      <c r="T1027" s="260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61" t="s">
        <v>136</v>
      </c>
      <c r="AU1027" s="261" t="s">
        <v>83</v>
      </c>
      <c r="AV1027" s="13" t="s">
        <v>81</v>
      </c>
      <c r="AW1027" s="13" t="s">
        <v>30</v>
      </c>
      <c r="AX1027" s="13" t="s">
        <v>73</v>
      </c>
      <c r="AY1027" s="261" t="s">
        <v>128</v>
      </c>
    </row>
    <row r="1028" s="13" customFormat="1">
      <c r="A1028" s="13"/>
      <c r="B1028" s="251"/>
      <c r="C1028" s="252"/>
      <c r="D1028" s="253" t="s">
        <v>136</v>
      </c>
      <c r="E1028" s="254" t="s">
        <v>1</v>
      </c>
      <c r="F1028" s="255" t="s">
        <v>1334</v>
      </c>
      <c r="G1028" s="252"/>
      <c r="H1028" s="254" t="s">
        <v>1</v>
      </c>
      <c r="I1028" s="256"/>
      <c r="J1028" s="252"/>
      <c r="K1028" s="252"/>
      <c r="L1028" s="257"/>
      <c r="M1028" s="258"/>
      <c r="N1028" s="259"/>
      <c r="O1028" s="259"/>
      <c r="P1028" s="259"/>
      <c r="Q1028" s="259"/>
      <c r="R1028" s="259"/>
      <c r="S1028" s="259"/>
      <c r="T1028" s="260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61" t="s">
        <v>136</v>
      </c>
      <c r="AU1028" s="261" t="s">
        <v>83</v>
      </c>
      <c r="AV1028" s="13" t="s">
        <v>81</v>
      </c>
      <c r="AW1028" s="13" t="s">
        <v>30</v>
      </c>
      <c r="AX1028" s="13" t="s">
        <v>73</v>
      </c>
      <c r="AY1028" s="261" t="s">
        <v>128</v>
      </c>
    </row>
    <row r="1029" s="13" customFormat="1">
      <c r="A1029" s="13"/>
      <c r="B1029" s="251"/>
      <c r="C1029" s="252"/>
      <c r="D1029" s="253" t="s">
        <v>136</v>
      </c>
      <c r="E1029" s="254" t="s">
        <v>1</v>
      </c>
      <c r="F1029" s="255" t="s">
        <v>1349</v>
      </c>
      <c r="G1029" s="252"/>
      <c r="H1029" s="254" t="s">
        <v>1</v>
      </c>
      <c r="I1029" s="256"/>
      <c r="J1029" s="252"/>
      <c r="K1029" s="252"/>
      <c r="L1029" s="257"/>
      <c r="M1029" s="258"/>
      <c r="N1029" s="259"/>
      <c r="O1029" s="259"/>
      <c r="P1029" s="259"/>
      <c r="Q1029" s="259"/>
      <c r="R1029" s="259"/>
      <c r="S1029" s="259"/>
      <c r="T1029" s="260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61" t="s">
        <v>136</v>
      </c>
      <c r="AU1029" s="261" t="s">
        <v>83</v>
      </c>
      <c r="AV1029" s="13" t="s">
        <v>81</v>
      </c>
      <c r="AW1029" s="13" t="s">
        <v>30</v>
      </c>
      <c r="AX1029" s="13" t="s">
        <v>73</v>
      </c>
      <c r="AY1029" s="261" t="s">
        <v>128</v>
      </c>
    </row>
    <row r="1030" s="13" customFormat="1">
      <c r="A1030" s="13"/>
      <c r="B1030" s="251"/>
      <c r="C1030" s="252"/>
      <c r="D1030" s="253" t="s">
        <v>136</v>
      </c>
      <c r="E1030" s="254" t="s">
        <v>1</v>
      </c>
      <c r="F1030" s="255" t="s">
        <v>1350</v>
      </c>
      <c r="G1030" s="252"/>
      <c r="H1030" s="254" t="s">
        <v>1</v>
      </c>
      <c r="I1030" s="256"/>
      <c r="J1030" s="252"/>
      <c r="K1030" s="252"/>
      <c r="L1030" s="257"/>
      <c r="M1030" s="258"/>
      <c r="N1030" s="259"/>
      <c r="O1030" s="259"/>
      <c r="P1030" s="259"/>
      <c r="Q1030" s="259"/>
      <c r="R1030" s="259"/>
      <c r="S1030" s="259"/>
      <c r="T1030" s="260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61" t="s">
        <v>136</v>
      </c>
      <c r="AU1030" s="261" t="s">
        <v>83</v>
      </c>
      <c r="AV1030" s="13" t="s">
        <v>81</v>
      </c>
      <c r="AW1030" s="13" t="s">
        <v>30</v>
      </c>
      <c r="AX1030" s="13" t="s">
        <v>73</v>
      </c>
      <c r="AY1030" s="261" t="s">
        <v>128</v>
      </c>
    </row>
    <row r="1031" s="13" customFormat="1">
      <c r="A1031" s="13"/>
      <c r="B1031" s="251"/>
      <c r="C1031" s="252"/>
      <c r="D1031" s="253" t="s">
        <v>136</v>
      </c>
      <c r="E1031" s="254" t="s">
        <v>1</v>
      </c>
      <c r="F1031" s="255" t="s">
        <v>1335</v>
      </c>
      <c r="G1031" s="252"/>
      <c r="H1031" s="254" t="s">
        <v>1</v>
      </c>
      <c r="I1031" s="256"/>
      <c r="J1031" s="252"/>
      <c r="K1031" s="252"/>
      <c r="L1031" s="257"/>
      <c r="M1031" s="258"/>
      <c r="N1031" s="259"/>
      <c r="O1031" s="259"/>
      <c r="P1031" s="259"/>
      <c r="Q1031" s="259"/>
      <c r="R1031" s="259"/>
      <c r="S1031" s="259"/>
      <c r="T1031" s="260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61" t="s">
        <v>136</v>
      </c>
      <c r="AU1031" s="261" t="s">
        <v>83</v>
      </c>
      <c r="AV1031" s="13" t="s">
        <v>81</v>
      </c>
      <c r="AW1031" s="13" t="s">
        <v>30</v>
      </c>
      <c r="AX1031" s="13" t="s">
        <v>73</v>
      </c>
      <c r="AY1031" s="261" t="s">
        <v>128</v>
      </c>
    </row>
    <row r="1032" s="13" customFormat="1">
      <c r="A1032" s="13"/>
      <c r="B1032" s="251"/>
      <c r="C1032" s="252"/>
      <c r="D1032" s="253" t="s">
        <v>136</v>
      </c>
      <c r="E1032" s="254" t="s">
        <v>1</v>
      </c>
      <c r="F1032" s="255" t="s">
        <v>259</v>
      </c>
      <c r="G1032" s="252"/>
      <c r="H1032" s="254" t="s">
        <v>1</v>
      </c>
      <c r="I1032" s="256"/>
      <c r="J1032" s="252"/>
      <c r="K1032" s="252"/>
      <c r="L1032" s="257"/>
      <c r="M1032" s="258"/>
      <c r="N1032" s="259"/>
      <c r="O1032" s="259"/>
      <c r="P1032" s="259"/>
      <c r="Q1032" s="259"/>
      <c r="R1032" s="259"/>
      <c r="S1032" s="259"/>
      <c r="T1032" s="260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61" t="s">
        <v>136</v>
      </c>
      <c r="AU1032" s="261" t="s">
        <v>83</v>
      </c>
      <c r="AV1032" s="13" t="s">
        <v>81</v>
      </c>
      <c r="AW1032" s="13" t="s">
        <v>30</v>
      </c>
      <c r="AX1032" s="13" t="s">
        <v>73</v>
      </c>
      <c r="AY1032" s="261" t="s">
        <v>128</v>
      </c>
    </row>
    <row r="1033" s="14" customFormat="1">
      <c r="A1033" s="14"/>
      <c r="B1033" s="262"/>
      <c r="C1033" s="263"/>
      <c r="D1033" s="253" t="s">
        <v>136</v>
      </c>
      <c r="E1033" s="264" t="s">
        <v>1</v>
      </c>
      <c r="F1033" s="265" t="s">
        <v>81</v>
      </c>
      <c r="G1033" s="263"/>
      <c r="H1033" s="266">
        <v>1</v>
      </c>
      <c r="I1033" s="267"/>
      <c r="J1033" s="263"/>
      <c r="K1033" s="263"/>
      <c r="L1033" s="268"/>
      <c r="M1033" s="269"/>
      <c r="N1033" s="270"/>
      <c r="O1033" s="270"/>
      <c r="P1033" s="270"/>
      <c r="Q1033" s="270"/>
      <c r="R1033" s="270"/>
      <c r="S1033" s="270"/>
      <c r="T1033" s="271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72" t="s">
        <v>136</v>
      </c>
      <c r="AU1033" s="272" t="s">
        <v>83</v>
      </c>
      <c r="AV1033" s="14" t="s">
        <v>83</v>
      </c>
      <c r="AW1033" s="14" t="s">
        <v>30</v>
      </c>
      <c r="AX1033" s="14" t="s">
        <v>81</v>
      </c>
      <c r="AY1033" s="272" t="s">
        <v>128</v>
      </c>
    </row>
    <row r="1034" s="2" customFormat="1" ht="16.5" customHeight="1">
      <c r="A1034" s="39"/>
      <c r="B1034" s="40"/>
      <c r="C1034" s="237" t="s">
        <v>1365</v>
      </c>
      <c r="D1034" s="237" t="s">
        <v>130</v>
      </c>
      <c r="E1034" s="238" t="s">
        <v>1366</v>
      </c>
      <c r="F1034" s="239" t="s">
        <v>1367</v>
      </c>
      <c r="G1034" s="240" t="s">
        <v>133</v>
      </c>
      <c r="H1034" s="241">
        <v>10</v>
      </c>
      <c r="I1034" s="242"/>
      <c r="J1034" s="243">
        <f>ROUND(I1034*H1034,2)</f>
        <v>0</v>
      </c>
      <c r="K1034" s="244"/>
      <c r="L1034" s="45"/>
      <c r="M1034" s="245" t="s">
        <v>1</v>
      </c>
      <c r="N1034" s="246" t="s">
        <v>38</v>
      </c>
      <c r="O1034" s="92"/>
      <c r="P1034" s="247">
        <f>O1034*H1034</f>
        <v>0</v>
      </c>
      <c r="Q1034" s="247">
        <v>0</v>
      </c>
      <c r="R1034" s="247">
        <f>Q1034*H1034</f>
        <v>0</v>
      </c>
      <c r="S1034" s="247">
        <v>0</v>
      </c>
      <c r="T1034" s="248">
        <f>S1034*H1034</f>
        <v>0</v>
      </c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R1034" s="249" t="s">
        <v>242</v>
      </c>
      <c r="AT1034" s="249" t="s">
        <v>130</v>
      </c>
      <c r="AU1034" s="249" t="s">
        <v>83</v>
      </c>
      <c r="AY1034" s="18" t="s">
        <v>128</v>
      </c>
      <c r="BE1034" s="250">
        <f>IF(N1034="základní",J1034,0)</f>
        <v>0</v>
      </c>
      <c r="BF1034" s="250">
        <f>IF(N1034="snížená",J1034,0)</f>
        <v>0</v>
      </c>
      <c r="BG1034" s="250">
        <f>IF(N1034="zákl. přenesená",J1034,0)</f>
        <v>0</v>
      </c>
      <c r="BH1034" s="250">
        <f>IF(N1034="sníž. přenesená",J1034,0)</f>
        <v>0</v>
      </c>
      <c r="BI1034" s="250">
        <f>IF(N1034="nulová",J1034,0)</f>
        <v>0</v>
      </c>
      <c r="BJ1034" s="18" t="s">
        <v>81</v>
      </c>
      <c r="BK1034" s="250">
        <f>ROUND(I1034*H1034,2)</f>
        <v>0</v>
      </c>
      <c r="BL1034" s="18" t="s">
        <v>242</v>
      </c>
      <c r="BM1034" s="249" t="s">
        <v>1368</v>
      </c>
    </row>
    <row r="1035" s="13" customFormat="1">
      <c r="A1035" s="13"/>
      <c r="B1035" s="251"/>
      <c r="C1035" s="252"/>
      <c r="D1035" s="253" t="s">
        <v>136</v>
      </c>
      <c r="E1035" s="254" t="s">
        <v>1</v>
      </c>
      <c r="F1035" s="255" t="s">
        <v>1369</v>
      </c>
      <c r="G1035" s="252"/>
      <c r="H1035" s="254" t="s">
        <v>1</v>
      </c>
      <c r="I1035" s="256"/>
      <c r="J1035" s="252"/>
      <c r="K1035" s="252"/>
      <c r="L1035" s="257"/>
      <c r="M1035" s="258"/>
      <c r="N1035" s="259"/>
      <c r="O1035" s="259"/>
      <c r="P1035" s="259"/>
      <c r="Q1035" s="259"/>
      <c r="R1035" s="259"/>
      <c r="S1035" s="259"/>
      <c r="T1035" s="260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61" t="s">
        <v>136</v>
      </c>
      <c r="AU1035" s="261" t="s">
        <v>83</v>
      </c>
      <c r="AV1035" s="13" t="s">
        <v>81</v>
      </c>
      <c r="AW1035" s="13" t="s">
        <v>30</v>
      </c>
      <c r="AX1035" s="13" t="s">
        <v>73</v>
      </c>
      <c r="AY1035" s="261" t="s">
        <v>128</v>
      </c>
    </row>
    <row r="1036" s="13" customFormat="1">
      <c r="A1036" s="13"/>
      <c r="B1036" s="251"/>
      <c r="C1036" s="252"/>
      <c r="D1036" s="253" t="s">
        <v>136</v>
      </c>
      <c r="E1036" s="254" t="s">
        <v>1</v>
      </c>
      <c r="F1036" s="255" t="s">
        <v>1370</v>
      </c>
      <c r="G1036" s="252"/>
      <c r="H1036" s="254" t="s">
        <v>1</v>
      </c>
      <c r="I1036" s="256"/>
      <c r="J1036" s="252"/>
      <c r="K1036" s="252"/>
      <c r="L1036" s="257"/>
      <c r="M1036" s="258"/>
      <c r="N1036" s="259"/>
      <c r="O1036" s="259"/>
      <c r="P1036" s="259"/>
      <c r="Q1036" s="259"/>
      <c r="R1036" s="259"/>
      <c r="S1036" s="259"/>
      <c r="T1036" s="260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61" t="s">
        <v>136</v>
      </c>
      <c r="AU1036" s="261" t="s">
        <v>83</v>
      </c>
      <c r="AV1036" s="13" t="s">
        <v>81</v>
      </c>
      <c r="AW1036" s="13" t="s">
        <v>30</v>
      </c>
      <c r="AX1036" s="13" t="s">
        <v>73</v>
      </c>
      <c r="AY1036" s="261" t="s">
        <v>128</v>
      </c>
    </row>
    <row r="1037" s="13" customFormat="1">
      <c r="A1037" s="13"/>
      <c r="B1037" s="251"/>
      <c r="C1037" s="252"/>
      <c r="D1037" s="253" t="s">
        <v>136</v>
      </c>
      <c r="E1037" s="254" t="s">
        <v>1</v>
      </c>
      <c r="F1037" s="255" t="s">
        <v>1346</v>
      </c>
      <c r="G1037" s="252"/>
      <c r="H1037" s="254" t="s">
        <v>1</v>
      </c>
      <c r="I1037" s="256"/>
      <c r="J1037" s="252"/>
      <c r="K1037" s="252"/>
      <c r="L1037" s="257"/>
      <c r="M1037" s="258"/>
      <c r="N1037" s="259"/>
      <c r="O1037" s="259"/>
      <c r="P1037" s="259"/>
      <c r="Q1037" s="259"/>
      <c r="R1037" s="259"/>
      <c r="S1037" s="259"/>
      <c r="T1037" s="260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61" t="s">
        <v>136</v>
      </c>
      <c r="AU1037" s="261" t="s">
        <v>83</v>
      </c>
      <c r="AV1037" s="13" t="s">
        <v>81</v>
      </c>
      <c r="AW1037" s="13" t="s">
        <v>30</v>
      </c>
      <c r="AX1037" s="13" t="s">
        <v>73</v>
      </c>
      <c r="AY1037" s="261" t="s">
        <v>128</v>
      </c>
    </row>
    <row r="1038" s="13" customFormat="1">
      <c r="A1038" s="13"/>
      <c r="B1038" s="251"/>
      <c r="C1038" s="252"/>
      <c r="D1038" s="253" t="s">
        <v>136</v>
      </c>
      <c r="E1038" s="254" t="s">
        <v>1</v>
      </c>
      <c r="F1038" s="255" t="s">
        <v>1347</v>
      </c>
      <c r="G1038" s="252"/>
      <c r="H1038" s="254" t="s">
        <v>1</v>
      </c>
      <c r="I1038" s="256"/>
      <c r="J1038" s="252"/>
      <c r="K1038" s="252"/>
      <c r="L1038" s="257"/>
      <c r="M1038" s="258"/>
      <c r="N1038" s="259"/>
      <c r="O1038" s="259"/>
      <c r="P1038" s="259"/>
      <c r="Q1038" s="259"/>
      <c r="R1038" s="259"/>
      <c r="S1038" s="259"/>
      <c r="T1038" s="260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61" t="s">
        <v>136</v>
      </c>
      <c r="AU1038" s="261" t="s">
        <v>83</v>
      </c>
      <c r="AV1038" s="13" t="s">
        <v>81</v>
      </c>
      <c r="AW1038" s="13" t="s">
        <v>30</v>
      </c>
      <c r="AX1038" s="13" t="s">
        <v>73</v>
      </c>
      <c r="AY1038" s="261" t="s">
        <v>128</v>
      </c>
    </row>
    <row r="1039" s="13" customFormat="1">
      <c r="A1039" s="13"/>
      <c r="B1039" s="251"/>
      <c r="C1039" s="252"/>
      <c r="D1039" s="253" t="s">
        <v>136</v>
      </c>
      <c r="E1039" s="254" t="s">
        <v>1</v>
      </c>
      <c r="F1039" s="255" t="s">
        <v>1348</v>
      </c>
      <c r="G1039" s="252"/>
      <c r="H1039" s="254" t="s">
        <v>1</v>
      </c>
      <c r="I1039" s="256"/>
      <c r="J1039" s="252"/>
      <c r="K1039" s="252"/>
      <c r="L1039" s="257"/>
      <c r="M1039" s="258"/>
      <c r="N1039" s="259"/>
      <c r="O1039" s="259"/>
      <c r="P1039" s="259"/>
      <c r="Q1039" s="259"/>
      <c r="R1039" s="259"/>
      <c r="S1039" s="259"/>
      <c r="T1039" s="260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61" t="s">
        <v>136</v>
      </c>
      <c r="AU1039" s="261" t="s">
        <v>83</v>
      </c>
      <c r="AV1039" s="13" t="s">
        <v>81</v>
      </c>
      <c r="AW1039" s="13" t="s">
        <v>30</v>
      </c>
      <c r="AX1039" s="13" t="s">
        <v>73</v>
      </c>
      <c r="AY1039" s="261" t="s">
        <v>128</v>
      </c>
    </row>
    <row r="1040" s="13" customFormat="1">
      <c r="A1040" s="13"/>
      <c r="B1040" s="251"/>
      <c r="C1040" s="252"/>
      <c r="D1040" s="253" t="s">
        <v>136</v>
      </c>
      <c r="E1040" s="254" t="s">
        <v>1</v>
      </c>
      <c r="F1040" s="255" t="s">
        <v>1334</v>
      </c>
      <c r="G1040" s="252"/>
      <c r="H1040" s="254" t="s">
        <v>1</v>
      </c>
      <c r="I1040" s="256"/>
      <c r="J1040" s="252"/>
      <c r="K1040" s="252"/>
      <c r="L1040" s="257"/>
      <c r="M1040" s="258"/>
      <c r="N1040" s="259"/>
      <c r="O1040" s="259"/>
      <c r="P1040" s="259"/>
      <c r="Q1040" s="259"/>
      <c r="R1040" s="259"/>
      <c r="S1040" s="259"/>
      <c r="T1040" s="260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61" t="s">
        <v>136</v>
      </c>
      <c r="AU1040" s="261" t="s">
        <v>83</v>
      </c>
      <c r="AV1040" s="13" t="s">
        <v>81</v>
      </c>
      <c r="AW1040" s="13" t="s">
        <v>30</v>
      </c>
      <c r="AX1040" s="13" t="s">
        <v>73</v>
      </c>
      <c r="AY1040" s="261" t="s">
        <v>128</v>
      </c>
    </row>
    <row r="1041" s="13" customFormat="1">
      <c r="A1041" s="13"/>
      <c r="B1041" s="251"/>
      <c r="C1041" s="252"/>
      <c r="D1041" s="253" t="s">
        <v>136</v>
      </c>
      <c r="E1041" s="254" t="s">
        <v>1</v>
      </c>
      <c r="F1041" s="255" t="s">
        <v>1349</v>
      </c>
      <c r="G1041" s="252"/>
      <c r="H1041" s="254" t="s">
        <v>1</v>
      </c>
      <c r="I1041" s="256"/>
      <c r="J1041" s="252"/>
      <c r="K1041" s="252"/>
      <c r="L1041" s="257"/>
      <c r="M1041" s="258"/>
      <c r="N1041" s="259"/>
      <c r="O1041" s="259"/>
      <c r="P1041" s="259"/>
      <c r="Q1041" s="259"/>
      <c r="R1041" s="259"/>
      <c r="S1041" s="259"/>
      <c r="T1041" s="260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61" t="s">
        <v>136</v>
      </c>
      <c r="AU1041" s="261" t="s">
        <v>83</v>
      </c>
      <c r="AV1041" s="13" t="s">
        <v>81</v>
      </c>
      <c r="AW1041" s="13" t="s">
        <v>30</v>
      </c>
      <c r="AX1041" s="13" t="s">
        <v>73</v>
      </c>
      <c r="AY1041" s="261" t="s">
        <v>128</v>
      </c>
    </row>
    <row r="1042" s="13" customFormat="1">
      <c r="A1042" s="13"/>
      <c r="B1042" s="251"/>
      <c r="C1042" s="252"/>
      <c r="D1042" s="253" t="s">
        <v>136</v>
      </c>
      <c r="E1042" s="254" t="s">
        <v>1</v>
      </c>
      <c r="F1042" s="255" t="s">
        <v>1350</v>
      </c>
      <c r="G1042" s="252"/>
      <c r="H1042" s="254" t="s">
        <v>1</v>
      </c>
      <c r="I1042" s="256"/>
      <c r="J1042" s="252"/>
      <c r="K1042" s="252"/>
      <c r="L1042" s="257"/>
      <c r="M1042" s="258"/>
      <c r="N1042" s="259"/>
      <c r="O1042" s="259"/>
      <c r="P1042" s="259"/>
      <c r="Q1042" s="259"/>
      <c r="R1042" s="259"/>
      <c r="S1042" s="259"/>
      <c r="T1042" s="260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61" t="s">
        <v>136</v>
      </c>
      <c r="AU1042" s="261" t="s">
        <v>83</v>
      </c>
      <c r="AV1042" s="13" t="s">
        <v>81</v>
      </c>
      <c r="AW1042" s="13" t="s">
        <v>30</v>
      </c>
      <c r="AX1042" s="13" t="s">
        <v>73</v>
      </c>
      <c r="AY1042" s="261" t="s">
        <v>128</v>
      </c>
    </row>
    <row r="1043" s="13" customFormat="1">
      <c r="A1043" s="13"/>
      <c r="B1043" s="251"/>
      <c r="C1043" s="252"/>
      <c r="D1043" s="253" t="s">
        <v>136</v>
      </c>
      <c r="E1043" s="254" t="s">
        <v>1</v>
      </c>
      <c r="F1043" s="255" t="s">
        <v>1335</v>
      </c>
      <c r="G1043" s="252"/>
      <c r="H1043" s="254" t="s">
        <v>1</v>
      </c>
      <c r="I1043" s="256"/>
      <c r="J1043" s="252"/>
      <c r="K1043" s="252"/>
      <c r="L1043" s="257"/>
      <c r="M1043" s="258"/>
      <c r="N1043" s="259"/>
      <c r="O1043" s="259"/>
      <c r="P1043" s="259"/>
      <c r="Q1043" s="259"/>
      <c r="R1043" s="259"/>
      <c r="S1043" s="259"/>
      <c r="T1043" s="260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61" t="s">
        <v>136</v>
      </c>
      <c r="AU1043" s="261" t="s">
        <v>83</v>
      </c>
      <c r="AV1043" s="13" t="s">
        <v>81</v>
      </c>
      <c r="AW1043" s="13" t="s">
        <v>30</v>
      </c>
      <c r="AX1043" s="13" t="s">
        <v>73</v>
      </c>
      <c r="AY1043" s="261" t="s">
        <v>128</v>
      </c>
    </row>
    <row r="1044" s="13" customFormat="1">
      <c r="A1044" s="13"/>
      <c r="B1044" s="251"/>
      <c r="C1044" s="252"/>
      <c r="D1044" s="253" t="s">
        <v>136</v>
      </c>
      <c r="E1044" s="254" t="s">
        <v>1</v>
      </c>
      <c r="F1044" s="255" t="s">
        <v>259</v>
      </c>
      <c r="G1044" s="252"/>
      <c r="H1044" s="254" t="s">
        <v>1</v>
      </c>
      <c r="I1044" s="256"/>
      <c r="J1044" s="252"/>
      <c r="K1044" s="252"/>
      <c r="L1044" s="257"/>
      <c r="M1044" s="258"/>
      <c r="N1044" s="259"/>
      <c r="O1044" s="259"/>
      <c r="P1044" s="259"/>
      <c r="Q1044" s="259"/>
      <c r="R1044" s="259"/>
      <c r="S1044" s="259"/>
      <c r="T1044" s="260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61" t="s">
        <v>136</v>
      </c>
      <c r="AU1044" s="261" t="s">
        <v>83</v>
      </c>
      <c r="AV1044" s="13" t="s">
        <v>81</v>
      </c>
      <c r="AW1044" s="13" t="s">
        <v>30</v>
      </c>
      <c r="AX1044" s="13" t="s">
        <v>73</v>
      </c>
      <c r="AY1044" s="261" t="s">
        <v>128</v>
      </c>
    </row>
    <row r="1045" s="14" customFormat="1">
      <c r="A1045" s="14"/>
      <c r="B1045" s="262"/>
      <c r="C1045" s="263"/>
      <c r="D1045" s="253" t="s">
        <v>136</v>
      </c>
      <c r="E1045" s="264" t="s">
        <v>1</v>
      </c>
      <c r="F1045" s="265" t="s">
        <v>196</v>
      </c>
      <c r="G1045" s="263"/>
      <c r="H1045" s="266">
        <v>10</v>
      </c>
      <c r="I1045" s="267"/>
      <c r="J1045" s="263"/>
      <c r="K1045" s="263"/>
      <c r="L1045" s="268"/>
      <c r="M1045" s="269"/>
      <c r="N1045" s="270"/>
      <c r="O1045" s="270"/>
      <c r="P1045" s="270"/>
      <c r="Q1045" s="270"/>
      <c r="R1045" s="270"/>
      <c r="S1045" s="270"/>
      <c r="T1045" s="271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72" t="s">
        <v>136</v>
      </c>
      <c r="AU1045" s="272" t="s">
        <v>83</v>
      </c>
      <c r="AV1045" s="14" t="s">
        <v>83</v>
      </c>
      <c r="AW1045" s="14" t="s">
        <v>30</v>
      </c>
      <c r="AX1045" s="14" t="s">
        <v>81</v>
      </c>
      <c r="AY1045" s="272" t="s">
        <v>128</v>
      </c>
    </row>
    <row r="1046" s="2" customFormat="1" ht="16.5" customHeight="1">
      <c r="A1046" s="39"/>
      <c r="B1046" s="40"/>
      <c r="C1046" s="237" t="s">
        <v>1371</v>
      </c>
      <c r="D1046" s="237" t="s">
        <v>130</v>
      </c>
      <c r="E1046" s="238" t="s">
        <v>1372</v>
      </c>
      <c r="F1046" s="239" t="s">
        <v>1373</v>
      </c>
      <c r="G1046" s="240" t="s">
        <v>408</v>
      </c>
      <c r="H1046" s="241">
        <v>1</v>
      </c>
      <c r="I1046" s="242"/>
      <c r="J1046" s="243">
        <f>ROUND(I1046*H1046,2)</f>
        <v>0</v>
      </c>
      <c r="K1046" s="244"/>
      <c r="L1046" s="45"/>
      <c r="M1046" s="245" t="s">
        <v>1</v>
      </c>
      <c r="N1046" s="246" t="s">
        <v>38</v>
      </c>
      <c r="O1046" s="92"/>
      <c r="P1046" s="247">
        <f>O1046*H1046</f>
        <v>0</v>
      </c>
      <c r="Q1046" s="247">
        <v>0</v>
      </c>
      <c r="R1046" s="247">
        <f>Q1046*H1046</f>
        <v>0</v>
      </c>
      <c r="S1046" s="247">
        <v>0</v>
      </c>
      <c r="T1046" s="248">
        <f>S1046*H1046</f>
        <v>0</v>
      </c>
      <c r="U1046" s="39"/>
      <c r="V1046" s="39"/>
      <c r="W1046" s="39"/>
      <c r="X1046" s="39"/>
      <c r="Y1046" s="39"/>
      <c r="Z1046" s="39"/>
      <c r="AA1046" s="39"/>
      <c r="AB1046" s="39"/>
      <c r="AC1046" s="39"/>
      <c r="AD1046" s="39"/>
      <c r="AE1046" s="39"/>
      <c r="AR1046" s="249" t="s">
        <v>242</v>
      </c>
      <c r="AT1046" s="249" t="s">
        <v>130</v>
      </c>
      <c r="AU1046" s="249" t="s">
        <v>83</v>
      </c>
      <c r="AY1046" s="18" t="s">
        <v>128</v>
      </c>
      <c r="BE1046" s="250">
        <f>IF(N1046="základní",J1046,0)</f>
        <v>0</v>
      </c>
      <c r="BF1046" s="250">
        <f>IF(N1046="snížená",J1046,0)</f>
        <v>0</v>
      </c>
      <c r="BG1046" s="250">
        <f>IF(N1046="zákl. přenesená",J1046,0)</f>
        <v>0</v>
      </c>
      <c r="BH1046" s="250">
        <f>IF(N1046="sníž. přenesená",J1046,0)</f>
        <v>0</v>
      </c>
      <c r="BI1046" s="250">
        <f>IF(N1046="nulová",J1046,0)</f>
        <v>0</v>
      </c>
      <c r="BJ1046" s="18" t="s">
        <v>81</v>
      </c>
      <c r="BK1046" s="250">
        <f>ROUND(I1046*H1046,2)</f>
        <v>0</v>
      </c>
      <c r="BL1046" s="18" t="s">
        <v>242</v>
      </c>
      <c r="BM1046" s="249" t="s">
        <v>1374</v>
      </c>
    </row>
    <row r="1047" s="13" customFormat="1">
      <c r="A1047" s="13"/>
      <c r="B1047" s="251"/>
      <c r="C1047" s="252"/>
      <c r="D1047" s="253" t="s">
        <v>136</v>
      </c>
      <c r="E1047" s="254" t="s">
        <v>1</v>
      </c>
      <c r="F1047" s="255" t="s">
        <v>1375</v>
      </c>
      <c r="G1047" s="252"/>
      <c r="H1047" s="254" t="s">
        <v>1</v>
      </c>
      <c r="I1047" s="256"/>
      <c r="J1047" s="252"/>
      <c r="K1047" s="252"/>
      <c r="L1047" s="257"/>
      <c r="M1047" s="258"/>
      <c r="N1047" s="259"/>
      <c r="O1047" s="259"/>
      <c r="P1047" s="259"/>
      <c r="Q1047" s="259"/>
      <c r="R1047" s="259"/>
      <c r="S1047" s="259"/>
      <c r="T1047" s="260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61" t="s">
        <v>136</v>
      </c>
      <c r="AU1047" s="261" t="s">
        <v>83</v>
      </c>
      <c r="AV1047" s="13" t="s">
        <v>81</v>
      </c>
      <c r="AW1047" s="13" t="s">
        <v>30</v>
      </c>
      <c r="AX1047" s="13" t="s">
        <v>73</v>
      </c>
      <c r="AY1047" s="261" t="s">
        <v>128</v>
      </c>
    </row>
    <row r="1048" s="13" customFormat="1">
      <c r="A1048" s="13"/>
      <c r="B1048" s="251"/>
      <c r="C1048" s="252"/>
      <c r="D1048" s="253" t="s">
        <v>136</v>
      </c>
      <c r="E1048" s="254" t="s">
        <v>1</v>
      </c>
      <c r="F1048" s="255" t="s">
        <v>1346</v>
      </c>
      <c r="G1048" s="252"/>
      <c r="H1048" s="254" t="s">
        <v>1</v>
      </c>
      <c r="I1048" s="256"/>
      <c r="J1048" s="252"/>
      <c r="K1048" s="252"/>
      <c r="L1048" s="257"/>
      <c r="M1048" s="258"/>
      <c r="N1048" s="259"/>
      <c r="O1048" s="259"/>
      <c r="P1048" s="259"/>
      <c r="Q1048" s="259"/>
      <c r="R1048" s="259"/>
      <c r="S1048" s="259"/>
      <c r="T1048" s="260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61" t="s">
        <v>136</v>
      </c>
      <c r="AU1048" s="261" t="s">
        <v>83</v>
      </c>
      <c r="AV1048" s="13" t="s">
        <v>81</v>
      </c>
      <c r="AW1048" s="13" t="s">
        <v>30</v>
      </c>
      <c r="AX1048" s="13" t="s">
        <v>73</v>
      </c>
      <c r="AY1048" s="261" t="s">
        <v>128</v>
      </c>
    </row>
    <row r="1049" s="13" customFormat="1">
      <c r="A1049" s="13"/>
      <c r="B1049" s="251"/>
      <c r="C1049" s="252"/>
      <c r="D1049" s="253" t="s">
        <v>136</v>
      </c>
      <c r="E1049" s="254" t="s">
        <v>1</v>
      </c>
      <c r="F1049" s="255" t="s">
        <v>1347</v>
      </c>
      <c r="G1049" s="252"/>
      <c r="H1049" s="254" t="s">
        <v>1</v>
      </c>
      <c r="I1049" s="256"/>
      <c r="J1049" s="252"/>
      <c r="K1049" s="252"/>
      <c r="L1049" s="257"/>
      <c r="M1049" s="258"/>
      <c r="N1049" s="259"/>
      <c r="O1049" s="259"/>
      <c r="P1049" s="259"/>
      <c r="Q1049" s="259"/>
      <c r="R1049" s="259"/>
      <c r="S1049" s="259"/>
      <c r="T1049" s="260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61" t="s">
        <v>136</v>
      </c>
      <c r="AU1049" s="261" t="s">
        <v>83</v>
      </c>
      <c r="AV1049" s="13" t="s">
        <v>81</v>
      </c>
      <c r="AW1049" s="13" t="s">
        <v>30</v>
      </c>
      <c r="AX1049" s="13" t="s">
        <v>73</v>
      </c>
      <c r="AY1049" s="261" t="s">
        <v>128</v>
      </c>
    </row>
    <row r="1050" s="13" customFormat="1">
      <c r="A1050" s="13"/>
      <c r="B1050" s="251"/>
      <c r="C1050" s="252"/>
      <c r="D1050" s="253" t="s">
        <v>136</v>
      </c>
      <c r="E1050" s="254" t="s">
        <v>1</v>
      </c>
      <c r="F1050" s="255" t="s">
        <v>1348</v>
      </c>
      <c r="G1050" s="252"/>
      <c r="H1050" s="254" t="s">
        <v>1</v>
      </c>
      <c r="I1050" s="256"/>
      <c r="J1050" s="252"/>
      <c r="K1050" s="252"/>
      <c r="L1050" s="257"/>
      <c r="M1050" s="258"/>
      <c r="N1050" s="259"/>
      <c r="O1050" s="259"/>
      <c r="P1050" s="259"/>
      <c r="Q1050" s="259"/>
      <c r="R1050" s="259"/>
      <c r="S1050" s="259"/>
      <c r="T1050" s="260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61" t="s">
        <v>136</v>
      </c>
      <c r="AU1050" s="261" t="s">
        <v>83</v>
      </c>
      <c r="AV1050" s="13" t="s">
        <v>81</v>
      </c>
      <c r="AW1050" s="13" t="s">
        <v>30</v>
      </c>
      <c r="AX1050" s="13" t="s">
        <v>73</v>
      </c>
      <c r="AY1050" s="261" t="s">
        <v>128</v>
      </c>
    </row>
    <row r="1051" s="13" customFormat="1">
      <c r="A1051" s="13"/>
      <c r="B1051" s="251"/>
      <c r="C1051" s="252"/>
      <c r="D1051" s="253" t="s">
        <v>136</v>
      </c>
      <c r="E1051" s="254" t="s">
        <v>1</v>
      </c>
      <c r="F1051" s="255" t="s">
        <v>1334</v>
      </c>
      <c r="G1051" s="252"/>
      <c r="H1051" s="254" t="s">
        <v>1</v>
      </c>
      <c r="I1051" s="256"/>
      <c r="J1051" s="252"/>
      <c r="K1051" s="252"/>
      <c r="L1051" s="257"/>
      <c r="M1051" s="258"/>
      <c r="N1051" s="259"/>
      <c r="O1051" s="259"/>
      <c r="P1051" s="259"/>
      <c r="Q1051" s="259"/>
      <c r="R1051" s="259"/>
      <c r="S1051" s="259"/>
      <c r="T1051" s="260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61" t="s">
        <v>136</v>
      </c>
      <c r="AU1051" s="261" t="s">
        <v>83</v>
      </c>
      <c r="AV1051" s="13" t="s">
        <v>81</v>
      </c>
      <c r="AW1051" s="13" t="s">
        <v>30</v>
      </c>
      <c r="AX1051" s="13" t="s">
        <v>73</v>
      </c>
      <c r="AY1051" s="261" t="s">
        <v>128</v>
      </c>
    </row>
    <row r="1052" s="13" customFormat="1">
      <c r="A1052" s="13"/>
      <c r="B1052" s="251"/>
      <c r="C1052" s="252"/>
      <c r="D1052" s="253" t="s">
        <v>136</v>
      </c>
      <c r="E1052" s="254" t="s">
        <v>1</v>
      </c>
      <c r="F1052" s="255" t="s">
        <v>1349</v>
      </c>
      <c r="G1052" s="252"/>
      <c r="H1052" s="254" t="s">
        <v>1</v>
      </c>
      <c r="I1052" s="256"/>
      <c r="J1052" s="252"/>
      <c r="K1052" s="252"/>
      <c r="L1052" s="257"/>
      <c r="M1052" s="258"/>
      <c r="N1052" s="259"/>
      <c r="O1052" s="259"/>
      <c r="P1052" s="259"/>
      <c r="Q1052" s="259"/>
      <c r="R1052" s="259"/>
      <c r="S1052" s="259"/>
      <c r="T1052" s="260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61" t="s">
        <v>136</v>
      </c>
      <c r="AU1052" s="261" t="s">
        <v>83</v>
      </c>
      <c r="AV1052" s="13" t="s">
        <v>81</v>
      </c>
      <c r="AW1052" s="13" t="s">
        <v>30</v>
      </c>
      <c r="AX1052" s="13" t="s">
        <v>73</v>
      </c>
      <c r="AY1052" s="261" t="s">
        <v>128</v>
      </c>
    </row>
    <row r="1053" s="13" customFormat="1">
      <c r="A1053" s="13"/>
      <c r="B1053" s="251"/>
      <c r="C1053" s="252"/>
      <c r="D1053" s="253" t="s">
        <v>136</v>
      </c>
      <c r="E1053" s="254" t="s">
        <v>1</v>
      </c>
      <c r="F1053" s="255" t="s">
        <v>1350</v>
      </c>
      <c r="G1053" s="252"/>
      <c r="H1053" s="254" t="s">
        <v>1</v>
      </c>
      <c r="I1053" s="256"/>
      <c r="J1053" s="252"/>
      <c r="K1053" s="252"/>
      <c r="L1053" s="257"/>
      <c r="M1053" s="258"/>
      <c r="N1053" s="259"/>
      <c r="O1053" s="259"/>
      <c r="P1053" s="259"/>
      <c r="Q1053" s="259"/>
      <c r="R1053" s="259"/>
      <c r="S1053" s="259"/>
      <c r="T1053" s="260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61" t="s">
        <v>136</v>
      </c>
      <c r="AU1053" s="261" t="s">
        <v>83</v>
      </c>
      <c r="AV1053" s="13" t="s">
        <v>81</v>
      </c>
      <c r="AW1053" s="13" t="s">
        <v>30</v>
      </c>
      <c r="AX1053" s="13" t="s">
        <v>73</v>
      </c>
      <c r="AY1053" s="261" t="s">
        <v>128</v>
      </c>
    </row>
    <row r="1054" s="13" customFormat="1">
      <c r="A1054" s="13"/>
      <c r="B1054" s="251"/>
      <c r="C1054" s="252"/>
      <c r="D1054" s="253" t="s">
        <v>136</v>
      </c>
      <c r="E1054" s="254" t="s">
        <v>1</v>
      </c>
      <c r="F1054" s="255" t="s">
        <v>1335</v>
      </c>
      <c r="G1054" s="252"/>
      <c r="H1054" s="254" t="s">
        <v>1</v>
      </c>
      <c r="I1054" s="256"/>
      <c r="J1054" s="252"/>
      <c r="K1054" s="252"/>
      <c r="L1054" s="257"/>
      <c r="M1054" s="258"/>
      <c r="N1054" s="259"/>
      <c r="O1054" s="259"/>
      <c r="P1054" s="259"/>
      <c r="Q1054" s="259"/>
      <c r="R1054" s="259"/>
      <c r="S1054" s="259"/>
      <c r="T1054" s="260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61" t="s">
        <v>136</v>
      </c>
      <c r="AU1054" s="261" t="s">
        <v>83</v>
      </c>
      <c r="AV1054" s="13" t="s">
        <v>81</v>
      </c>
      <c r="AW1054" s="13" t="s">
        <v>30</v>
      </c>
      <c r="AX1054" s="13" t="s">
        <v>73</v>
      </c>
      <c r="AY1054" s="261" t="s">
        <v>128</v>
      </c>
    </row>
    <row r="1055" s="13" customFormat="1">
      <c r="A1055" s="13"/>
      <c r="B1055" s="251"/>
      <c r="C1055" s="252"/>
      <c r="D1055" s="253" t="s">
        <v>136</v>
      </c>
      <c r="E1055" s="254" t="s">
        <v>1</v>
      </c>
      <c r="F1055" s="255" t="s">
        <v>259</v>
      </c>
      <c r="G1055" s="252"/>
      <c r="H1055" s="254" t="s">
        <v>1</v>
      </c>
      <c r="I1055" s="256"/>
      <c r="J1055" s="252"/>
      <c r="K1055" s="252"/>
      <c r="L1055" s="257"/>
      <c r="M1055" s="258"/>
      <c r="N1055" s="259"/>
      <c r="O1055" s="259"/>
      <c r="P1055" s="259"/>
      <c r="Q1055" s="259"/>
      <c r="R1055" s="259"/>
      <c r="S1055" s="259"/>
      <c r="T1055" s="260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61" t="s">
        <v>136</v>
      </c>
      <c r="AU1055" s="261" t="s">
        <v>83</v>
      </c>
      <c r="AV1055" s="13" t="s">
        <v>81</v>
      </c>
      <c r="AW1055" s="13" t="s">
        <v>30</v>
      </c>
      <c r="AX1055" s="13" t="s">
        <v>73</v>
      </c>
      <c r="AY1055" s="261" t="s">
        <v>128</v>
      </c>
    </row>
    <row r="1056" s="14" customFormat="1">
      <c r="A1056" s="14"/>
      <c r="B1056" s="262"/>
      <c r="C1056" s="263"/>
      <c r="D1056" s="253" t="s">
        <v>136</v>
      </c>
      <c r="E1056" s="264" t="s">
        <v>1</v>
      </c>
      <c r="F1056" s="265" t="s">
        <v>81</v>
      </c>
      <c r="G1056" s="263"/>
      <c r="H1056" s="266">
        <v>1</v>
      </c>
      <c r="I1056" s="267"/>
      <c r="J1056" s="263"/>
      <c r="K1056" s="263"/>
      <c r="L1056" s="268"/>
      <c r="M1056" s="269"/>
      <c r="N1056" s="270"/>
      <c r="O1056" s="270"/>
      <c r="P1056" s="270"/>
      <c r="Q1056" s="270"/>
      <c r="R1056" s="270"/>
      <c r="S1056" s="270"/>
      <c r="T1056" s="271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72" t="s">
        <v>136</v>
      </c>
      <c r="AU1056" s="272" t="s">
        <v>83</v>
      </c>
      <c r="AV1056" s="14" t="s">
        <v>83</v>
      </c>
      <c r="AW1056" s="14" t="s">
        <v>30</v>
      </c>
      <c r="AX1056" s="14" t="s">
        <v>81</v>
      </c>
      <c r="AY1056" s="272" t="s">
        <v>128</v>
      </c>
    </row>
    <row r="1057" s="2" customFormat="1" ht="16.5" customHeight="1">
      <c r="A1057" s="39"/>
      <c r="B1057" s="40"/>
      <c r="C1057" s="237" t="s">
        <v>1376</v>
      </c>
      <c r="D1057" s="237" t="s">
        <v>130</v>
      </c>
      <c r="E1057" s="238" t="s">
        <v>1377</v>
      </c>
      <c r="F1057" s="239" t="s">
        <v>1378</v>
      </c>
      <c r="G1057" s="240" t="s">
        <v>408</v>
      </c>
      <c r="H1057" s="241">
        <v>2</v>
      </c>
      <c r="I1057" s="242"/>
      <c r="J1057" s="243">
        <f>ROUND(I1057*H1057,2)</f>
        <v>0</v>
      </c>
      <c r="K1057" s="244"/>
      <c r="L1057" s="45"/>
      <c r="M1057" s="245" t="s">
        <v>1</v>
      </c>
      <c r="N1057" s="246" t="s">
        <v>38</v>
      </c>
      <c r="O1057" s="92"/>
      <c r="P1057" s="247">
        <f>O1057*H1057</f>
        <v>0</v>
      </c>
      <c r="Q1057" s="247">
        <v>0</v>
      </c>
      <c r="R1057" s="247">
        <f>Q1057*H1057</f>
        <v>0</v>
      </c>
      <c r="S1057" s="247">
        <v>0</v>
      </c>
      <c r="T1057" s="248">
        <f>S1057*H1057</f>
        <v>0</v>
      </c>
      <c r="U1057" s="39"/>
      <c r="V1057" s="39"/>
      <c r="W1057" s="39"/>
      <c r="X1057" s="39"/>
      <c r="Y1057" s="39"/>
      <c r="Z1057" s="39"/>
      <c r="AA1057" s="39"/>
      <c r="AB1057" s="39"/>
      <c r="AC1057" s="39"/>
      <c r="AD1057" s="39"/>
      <c r="AE1057" s="39"/>
      <c r="AR1057" s="249" t="s">
        <v>242</v>
      </c>
      <c r="AT1057" s="249" t="s">
        <v>130</v>
      </c>
      <c r="AU1057" s="249" t="s">
        <v>83</v>
      </c>
      <c r="AY1057" s="18" t="s">
        <v>128</v>
      </c>
      <c r="BE1057" s="250">
        <f>IF(N1057="základní",J1057,0)</f>
        <v>0</v>
      </c>
      <c r="BF1057" s="250">
        <f>IF(N1057="snížená",J1057,0)</f>
        <v>0</v>
      </c>
      <c r="BG1057" s="250">
        <f>IF(N1057="zákl. přenesená",J1057,0)</f>
        <v>0</v>
      </c>
      <c r="BH1057" s="250">
        <f>IF(N1057="sníž. přenesená",J1057,0)</f>
        <v>0</v>
      </c>
      <c r="BI1057" s="250">
        <f>IF(N1057="nulová",J1057,0)</f>
        <v>0</v>
      </c>
      <c r="BJ1057" s="18" t="s">
        <v>81</v>
      </c>
      <c r="BK1057" s="250">
        <f>ROUND(I1057*H1057,2)</f>
        <v>0</v>
      </c>
      <c r="BL1057" s="18" t="s">
        <v>242</v>
      </c>
      <c r="BM1057" s="249" t="s">
        <v>1379</v>
      </c>
    </row>
    <row r="1058" s="13" customFormat="1">
      <c r="A1058" s="13"/>
      <c r="B1058" s="251"/>
      <c r="C1058" s="252"/>
      <c r="D1058" s="253" t="s">
        <v>136</v>
      </c>
      <c r="E1058" s="254" t="s">
        <v>1</v>
      </c>
      <c r="F1058" s="255" t="s">
        <v>1380</v>
      </c>
      <c r="G1058" s="252"/>
      <c r="H1058" s="254" t="s">
        <v>1</v>
      </c>
      <c r="I1058" s="256"/>
      <c r="J1058" s="252"/>
      <c r="K1058" s="252"/>
      <c r="L1058" s="257"/>
      <c r="M1058" s="258"/>
      <c r="N1058" s="259"/>
      <c r="O1058" s="259"/>
      <c r="P1058" s="259"/>
      <c r="Q1058" s="259"/>
      <c r="R1058" s="259"/>
      <c r="S1058" s="259"/>
      <c r="T1058" s="260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61" t="s">
        <v>136</v>
      </c>
      <c r="AU1058" s="261" t="s">
        <v>83</v>
      </c>
      <c r="AV1058" s="13" t="s">
        <v>81</v>
      </c>
      <c r="AW1058" s="13" t="s">
        <v>30</v>
      </c>
      <c r="AX1058" s="13" t="s">
        <v>73</v>
      </c>
      <c r="AY1058" s="261" t="s">
        <v>128</v>
      </c>
    </row>
    <row r="1059" s="13" customFormat="1">
      <c r="A1059" s="13"/>
      <c r="B1059" s="251"/>
      <c r="C1059" s="252"/>
      <c r="D1059" s="253" t="s">
        <v>136</v>
      </c>
      <c r="E1059" s="254" t="s">
        <v>1</v>
      </c>
      <c r="F1059" s="255" t="s">
        <v>1346</v>
      </c>
      <c r="G1059" s="252"/>
      <c r="H1059" s="254" t="s">
        <v>1</v>
      </c>
      <c r="I1059" s="256"/>
      <c r="J1059" s="252"/>
      <c r="K1059" s="252"/>
      <c r="L1059" s="257"/>
      <c r="M1059" s="258"/>
      <c r="N1059" s="259"/>
      <c r="O1059" s="259"/>
      <c r="P1059" s="259"/>
      <c r="Q1059" s="259"/>
      <c r="R1059" s="259"/>
      <c r="S1059" s="259"/>
      <c r="T1059" s="260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61" t="s">
        <v>136</v>
      </c>
      <c r="AU1059" s="261" t="s">
        <v>83</v>
      </c>
      <c r="AV1059" s="13" t="s">
        <v>81</v>
      </c>
      <c r="AW1059" s="13" t="s">
        <v>30</v>
      </c>
      <c r="AX1059" s="13" t="s">
        <v>73</v>
      </c>
      <c r="AY1059" s="261" t="s">
        <v>128</v>
      </c>
    </row>
    <row r="1060" s="13" customFormat="1">
      <c r="A1060" s="13"/>
      <c r="B1060" s="251"/>
      <c r="C1060" s="252"/>
      <c r="D1060" s="253" t="s">
        <v>136</v>
      </c>
      <c r="E1060" s="254" t="s">
        <v>1</v>
      </c>
      <c r="F1060" s="255" t="s">
        <v>1347</v>
      </c>
      <c r="G1060" s="252"/>
      <c r="H1060" s="254" t="s">
        <v>1</v>
      </c>
      <c r="I1060" s="256"/>
      <c r="J1060" s="252"/>
      <c r="K1060" s="252"/>
      <c r="L1060" s="257"/>
      <c r="M1060" s="258"/>
      <c r="N1060" s="259"/>
      <c r="O1060" s="259"/>
      <c r="P1060" s="259"/>
      <c r="Q1060" s="259"/>
      <c r="R1060" s="259"/>
      <c r="S1060" s="259"/>
      <c r="T1060" s="260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61" t="s">
        <v>136</v>
      </c>
      <c r="AU1060" s="261" t="s">
        <v>83</v>
      </c>
      <c r="AV1060" s="13" t="s">
        <v>81</v>
      </c>
      <c r="AW1060" s="13" t="s">
        <v>30</v>
      </c>
      <c r="AX1060" s="13" t="s">
        <v>73</v>
      </c>
      <c r="AY1060" s="261" t="s">
        <v>128</v>
      </c>
    </row>
    <row r="1061" s="13" customFormat="1">
      <c r="A1061" s="13"/>
      <c r="B1061" s="251"/>
      <c r="C1061" s="252"/>
      <c r="D1061" s="253" t="s">
        <v>136</v>
      </c>
      <c r="E1061" s="254" t="s">
        <v>1</v>
      </c>
      <c r="F1061" s="255" t="s">
        <v>1348</v>
      </c>
      <c r="G1061" s="252"/>
      <c r="H1061" s="254" t="s">
        <v>1</v>
      </c>
      <c r="I1061" s="256"/>
      <c r="J1061" s="252"/>
      <c r="K1061" s="252"/>
      <c r="L1061" s="257"/>
      <c r="M1061" s="258"/>
      <c r="N1061" s="259"/>
      <c r="O1061" s="259"/>
      <c r="P1061" s="259"/>
      <c r="Q1061" s="259"/>
      <c r="R1061" s="259"/>
      <c r="S1061" s="259"/>
      <c r="T1061" s="260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61" t="s">
        <v>136</v>
      </c>
      <c r="AU1061" s="261" t="s">
        <v>83</v>
      </c>
      <c r="AV1061" s="13" t="s">
        <v>81</v>
      </c>
      <c r="AW1061" s="13" t="s">
        <v>30</v>
      </c>
      <c r="AX1061" s="13" t="s">
        <v>73</v>
      </c>
      <c r="AY1061" s="261" t="s">
        <v>128</v>
      </c>
    </row>
    <row r="1062" s="13" customFormat="1">
      <c r="A1062" s="13"/>
      <c r="B1062" s="251"/>
      <c r="C1062" s="252"/>
      <c r="D1062" s="253" t="s">
        <v>136</v>
      </c>
      <c r="E1062" s="254" t="s">
        <v>1</v>
      </c>
      <c r="F1062" s="255" t="s">
        <v>1334</v>
      </c>
      <c r="G1062" s="252"/>
      <c r="H1062" s="254" t="s">
        <v>1</v>
      </c>
      <c r="I1062" s="256"/>
      <c r="J1062" s="252"/>
      <c r="K1062" s="252"/>
      <c r="L1062" s="257"/>
      <c r="M1062" s="258"/>
      <c r="N1062" s="259"/>
      <c r="O1062" s="259"/>
      <c r="P1062" s="259"/>
      <c r="Q1062" s="259"/>
      <c r="R1062" s="259"/>
      <c r="S1062" s="259"/>
      <c r="T1062" s="260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61" t="s">
        <v>136</v>
      </c>
      <c r="AU1062" s="261" t="s">
        <v>83</v>
      </c>
      <c r="AV1062" s="13" t="s">
        <v>81</v>
      </c>
      <c r="AW1062" s="13" t="s">
        <v>30</v>
      </c>
      <c r="AX1062" s="13" t="s">
        <v>73</v>
      </c>
      <c r="AY1062" s="261" t="s">
        <v>128</v>
      </c>
    </row>
    <row r="1063" s="13" customFormat="1">
      <c r="A1063" s="13"/>
      <c r="B1063" s="251"/>
      <c r="C1063" s="252"/>
      <c r="D1063" s="253" t="s">
        <v>136</v>
      </c>
      <c r="E1063" s="254" t="s">
        <v>1</v>
      </c>
      <c r="F1063" s="255" t="s">
        <v>1349</v>
      </c>
      <c r="G1063" s="252"/>
      <c r="H1063" s="254" t="s">
        <v>1</v>
      </c>
      <c r="I1063" s="256"/>
      <c r="J1063" s="252"/>
      <c r="K1063" s="252"/>
      <c r="L1063" s="257"/>
      <c r="M1063" s="258"/>
      <c r="N1063" s="259"/>
      <c r="O1063" s="259"/>
      <c r="P1063" s="259"/>
      <c r="Q1063" s="259"/>
      <c r="R1063" s="259"/>
      <c r="S1063" s="259"/>
      <c r="T1063" s="260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61" t="s">
        <v>136</v>
      </c>
      <c r="AU1063" s="261" t="s">
        <v>83</v>
      </c>
      <c r="AV1063" s="13" t="s">
        <v>81</v>
      </c>
      <c r="AW1063" s="13" t="s">
        <v>30</v>
      </c>
      <c r="AX1063" s="13" t="s">
        <v>73</v>
      </c>
      <c r="AY1063" s="261" t="s">
        <v>128</v>
      </c>
    </row>
    <row r="1064" s="13" customFormat="1">
      <c r="A1064" s="13"/>
      <c r="B1064" s="251"/>
      <c r="C1064" s="252"/>
      <c r="D1064" s="253" t="s">
        <v>136</v>
      </c>
      <c r="E1064" s="254" t="s">
        <v>1</v>
      </c>
      <c r="F1064" s="255" t="s">
        <v>1350</v>
      </c>
      <c r="G1064" s="252"/>
      <c r="H1064" s="254" t="s">
        <v>1</v>
      </c>
      <c r="I1064" s="256"/>
      <c r="J1064" s="252"/>
      <c r="K1064" s="252"/>
      <c r="L1064" s="257"/>
      <c r="M1064" s="258"/>
      <c r="N1064" s="259"/>
      <c r="O1064" s="259"/>
      <c r="P1064" s="259"/>
      <c r="Q1064" s="259"/>
      <c r="R1064" s="259"/>
      <c r="S1064" s="259"/>
      <c r="T1064" s="260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61" t="s">
        <v>136</v>
      </c>
      <c r="AU1064" s="261" t="s">
        <v>83</v>
      </c>
      <c r="AV1064" s="13" t="s">
        <v>81</v>
      </c>
      <c r="AW1064" s="13" t="s">
        <v>30</v>
      </c>
      <c r="AX1064" s="13" t="s">
        <v>73</v>
      </c>
      <c r="AY1064" s="261" t="s">
        <v>128</v>
      </c>
    </row>
    <row r="1065" s="13" customFormat="1">
      <c r="A1065" s="13"/>
      <c r="B1065" s="251"/>
      <c r="C1065" s="252"/>
      <c r="D1065" s="253" t="s">
        <v>136</v>
      </c>
      <c r="E1065" s="254" t="s">
        <v>1</v>
      </c>
      <c r="F1065" s="255" t="s">
        <v>1335</v>
      </c>
      <c r="G1065" s="252"/>
      <c r="H1065" s="254" t="s">
        <v>1</v>
      </c>
      <c r="I1065" s="256"/>
      <c r="J1065" s="252"/>
      <c r="K1065" s="252"/>
      <c r="L1065" s="257"/>
      <c r="M1065" s="258"/>
      <c r="N1065" s="259"/>
      <c r="O1065" s="259"/>
      <c r="P1065" s="259"/>
      <c r="Q1065" s="259"/>
      <c r="R1065" s="259"/>
      <c r="S1065" s="259"/>
      <c r="T1065" s="260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61" t="s">
        <v>136</v>
      </c>
      <c r="AU1065" s="261" t="s">
        <v>83</v>
      </c>
      <c r="AV1065" s="13" t="s">
        <v>81</v>
      </c>
      <c r="AW1065" s="13" t="s">
        <v>30</v>
      </c>
      <c r="AX1065" s="13" t="s">
        <v>73</v>
      </c>
      <c r="AY1065" s="261" t="s">
        <v>128</v>
      </c>
    </row>
    <row r="1066" s="13" customFormat="1">
      <c r="A1066" s="13"/>
      <c r="B1066" s="251"/>
      <c r="C1066" s="252"/>
      <c r="D1066" s="253" t="s">
        <v>136</v>
      </c>
      <c r="E1066" s="254" t="s">
        <v>1</v>
      </c>
      <c r="F1066" s="255" t="s">
        <v>259</v>
      </c>
      <c r="G1066" s="252"/>
      <c r="H1066" s="254" t="s">
        <v>1</v>
      </c>
      <c r="I1066" s="256"/>
      <c r="J1066" s="252"/>
      <c r="K1066" s="252"/>
      <c r="L1066" s="257"/>
      <c r="M1066" s="258"/>
      <c r="N1066" s="259"/>
      <c r="O1066" s="259"/>
      <c r="P1066" s="259"/>
      <c r="Q1066" s="259"/>
      <c r="R1066" s="259"/>
      <c r="S1066" s="259"/>
      <c r="T1066" s="260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61" t="s">
        <v>136</v>
      </c>
      <c r="AU1066" s="261" t="s">
        <v>83</v>
      </c>
      <c r="AV1066" s="13" t="s">
        <v>81</v>
      </c>
      <c r="AW1066" s="13" t="s">
        <v>30</v>
      </c>
      <c r="AX1066" s="13" t="s">
        <v>73</v>
      </c>
      <c r="AY1066" s="261" t="s">
        <v>128</v>
      </c>
    </row>
    <row r="1067" s="14" customFormat="1">
      <c r="A1067" s="14"/>
      <c r="B1067" s="262"/>
      <c r="C1067" s="263"/>
      <c r="D1067" s="253" t="s">
        <v>136</v>
      </c>
      <c r="E1067" s="264" t="s">
        <v>1</v>
      </c>
      <c r="F1067" s="265" t="s">
        <v>83</v>
      </c>
      <c r="G1067" s="263"/>
      <c r="H1067" s="266">
        <v>2</v>
      </c>
      <c r="I1067" s="267"/>
      <c r="J1067" s="263"/>
      <c r="K1067" s="263"/>
      <c r="L1067" s="268"/>
      <c r="M1067" s="269"/>
      <c r="N1067" s="270"/>
      <c r="O1067" s="270"/>
      <c r="P1067" s="270"/>
      <c r="Q1067" s="270"/>
      <c r="R1067" s="270"/>
      <c r="S1067" s="270"/>
      <c r="T1067" s="271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72" t="s">
        <v>136</v>
      </c>
      <c r="AU1067" s="272" t="s">
        <v>83</v>
      </c>
      <c r="AV1067" s="14" t="s">
        <v>83</v>
      </c>
      <c r="AW1067" s="14" t="s">
        <v>30</v>
      </c>
      <c r="AX1067" s="14" t="s">
        <v>81</v>
      </c>
      <c r="AY1067" s="272" t="s">
        <v>128</v>
      </c>
    </row>
    <row r="1068" s="2" customFormat="1" ht="16.5" customHeight="1">
      <c r="A1068" s="39"/>
      <c r="B1068" s="40"/>
      <c r="C1068" s="237" t="s">
        <v>1381</v>
      </c>
      <c r="D1068" s="237" t="s">
        <v>130</v>
      </c>
      <c r="E1068" s="238" t="s">
        <v>1382</v>
      </c>
      <c r="F1068" s="239" t="s">
        <v>1383</v>
      </c>
      <c r="G1068" s="240" t="s">
        <v>408</v>
      </c>
      <c r="H1068" s="241">
        <v>1</v>
      </c>
      <c r="I1068" s="242"/>
      <c r="J1068" s="243">
        <f>ROUND(I1068*H1068,2)</f>
        <v>0</v>
      </c>
      <c r="K1068" s="244"/>
      <c r="L1068" s="45"/>
      <c r="M1068" s="245" t="s">
        <v>1</v>
      </c>
      <c r="N1068" s="246" t="s">
        <v>38</v>
      </c>
      <c r="O1068" s="92"/>
      <c r="P1068" s="247">
        <f>O1068*H1068</f>
        <v>0</v>
      </c>
      <c r="Q1068" s="247">
        <v>0</v>
      </c>
      <c r="R1068" s="247">
        <f>Q1068*H1068</f>
        <v>0</v>
      </c>
      <c r="S1068" s="247">
        <v>0</v>
      </c>
      <c r="T1068" s="248">
        <f>S1068*H1068</f>
        <v>0</v>
      </c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R1068" s="249" t="s">
        <v>242</v>
      </c>
      <c r="AT1068" s="249" t="s">
        <v>130</v>
      </c>
      <c r="AU1068" s="249" t="s">
        <v>83</v>
      </c>
      <c r="AY1068" s="18" t="s">
        <v>128</v>
      </c>
      <c r="BE1068" s="250">
        <f>IF(N1068="základní",J1068,0)</f>
        <v>0</v>
      </c>
      <c r="BF1068" s="250">
        <f>IF(N1068="snížená",J1068,0)</f>
        <v>0</v>
      </c>
      <c r="BG1068" s="250">
        <f>IF(N1068="zákl. přenesená",J1068,0)</f>
        <v>0</v>
      </c>
      <c r="BH1068" s="250">
        <f>IF(N1068="sníž. přenesená",J1068,0)</f>
        <v>0</v>
      </c>
      <c r="BI1068" s="250">
        <f>IF(N1068="nulová",J1068,0)</f>
        <v>0</v>
      </c>
      <c r="BJ1068" s="18" t="s">
        <v>81</v>
      </c>
      <c r="BK1068" s="250">
        <f>ROUND(I1068*H1068,2)</f>
        <v>0</v>
      </c>
      <c r="BL1068" s="18" t="s">
        <v>242</v>
      </c>
      <c r="BM1068" s="249" t="s">
        <v>1384</v>
      </c>
    </row>
    <row r="1069" s="13" customFormat="1">
      <c r="A1069" s="13"/>
      <c r="B1069" s="251"/>
      <c r="C1069" s="252"/>
      <c r="D1069" s="253" t="s">
        <v>136</v>
      </c>
      <c r="E1069" s="254" t="s">
        <v>1</v>
      </c>
      <c r="F1069" s="255" t="s">
        <v>1385</v>
      </c>
      <c r="G1069" s="252"/>
      <c r="H1069" s="254" t="s">
        <v>1</v>
      </c>
      <c r="I1069" s="256"/>
      <c r="J1069" s="252"/>
      <c r="K1069" s="252"/>
      <c r="L1069" s="257"/>
      <c r="M1069" s="258"/>
      <c r="N1069" s="259"/>
      <c r="O1069" s="259"/>
      <c r="P1069" s="259"/>
      <c r="Q1069" s="259"/>
      <c r="R1069" s="259"/>
      <c r="S1069" s="259"/>
      <c r="T1069" s="260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61" t="s">
        <v>136</v>
      </c>
      <c r="AU1069" s="261" t="s">
        <v>83</v>
      </c>
      <c r="AV1069" s="13" t="s">
        <v>81</v>
      </c>
      <c r="AW1069" s="13" t="s">
        <v>30</v>
      </c>
      <c r="AX1069" s="13" t="s">
        <v>73</v>
      </c>
      <c r="AY1069" s="261" t="s">
        <v>128</v>
      </c>
    </row>
    <row r="1070" s="13" customFormat="1">
      <c r="A1070" s="13"/>
      <c r="B1070" s="251"/>
      <c r="C1070" s="252"/>
      <c r="D1070" s="253" t="s">
        <v>136</v>
      </c>
      <c r="E1070" s="254" t="s">
        <v>1</v>
      </c>
      <c r="F1070" s="255" t="s">
        <v>1346</v>
      </c>
      <c r="G1070" s="252"/>
      <c r="H1070" s="254" t="s">
        <v>1</v>
      </c>
      <c r="I1070" s="256"/>
      <c r="J1070" s="252"/>
      <c r="K1070" s="252"/>
      <c r="L1070" s="257"/>
      <c r="M1070" s="258"/>
      <c r="N1070" s="259"/>
      <c r="O1070" s="259"/>
      <c r="P1070" s="259"/>
      <c r="Q1070" s="259"/>
      <c r="R1070" s="259"/>
      <c r="S1070" s="259"/>
      <c r="T1070" s="260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61" t="s">
        <v>136</v>
      </c>
      <c r="AU1070" s="261" t="s">
        <v>83</v>
      </c>
      <c r="AV1070" s="13" t="s">
        <v>81</v>
      </c>
      <c r="AW1070" s="13" t="s">
        <v>30</v>
      </c>
      <c r="AX1070" s="13" t="s">
        <v>73</v>
      </c>
      <c r="AY1070" s="261" t="s">
        <v>128</v>
      </c>
    </row>
    <row r="1071" s="13" customFormat="1">
      <c r="A1071" s="13"/>
      <c r="B1071" s="251"/>
      <c r="C1071" s="252"/>
      <c r="D1071" s="253" t="s">
        <v>136</v>
      </c>
      <c r="E1071" s="254" t="s">
        <v>1</v>
      </c>
      <c r="F1071" s="255" t="s">
        <v>1347</v>
      </c>
      <c r="G1071" s="252"/>
      <c r="H1071" s="254" t="s">
        <v>1</v>
      </c>
      <c r="I1071" s="256"/>
      <c r="J1071" s="252"/>
      <c r="K1071" s="252"/>
      <c r="L1071" s="257"/>
      <c r="M1071" s="258"/>
      <c r="N1071" s="259"/>
      <c r="O1071" s="259"/>
      <c r="P1071" s="259"/>
      <c r="Q1071" s="259"/>
      <c r="R1071" s="259"/>
      <c r="S1071" s="259"/>
      <c r="T1071" s="260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61" t="s">
        <v>136</v>
      </c>
      <c r="AU1071" s="261" t="s">
        <v>83</v>
      </c>
      <c r="AV1071" s="13" t="s">
        <v>81</v>
      </c>
      <c r="AW1071" s="13" t="s">
        <v>30</v>
      </c>
      <c r="AX1071" s="13" t="s">
        <v>73</v>
      </c>
      <c r="AY1071" s="261" t="s">
        <v>128</v>
      </c>
    </row>
    <row r="1072" s="13" customFormat="1">
      <c r="A1072" s="13"/>
      <c r="B1072" s="251"/>
      <c r="C1072" s="252"/>
      <c r="D1072" s="253" t="s">
        <v>136</v>
      </c>
      <c r="E1072" s="254" t="s">
        <v>1</v>
      </c>
      <c r="F1072" s="255" t="s">
        <v>1348</v>
      </c>
      <c r="G1072" s="252"/>
      <c r="H1072" s="254" t="s">
        <v>1</v>
      </c>
      <c r="I1072" s="256"/>
      <c r="J1072" s="252"/>
      <c r="K1072" s="252"/>
      <c r="L1072" s="257"/>
      <c r="M1072" s="258"/>
      <c r="N1072" s="259"/>
      <c r="O1072" s="259"/>
      <c r="P1072" s="259"/>
      <c r="Q1072" s="259"/>
      <c r="R1072" s="259"/>
      <c r="S1072" s="259"/>
      <c r="T1072" s="260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61" t="s">
        <v>136</v>
      </c>
      <c r="AU1072" s="261" t="s">
        <v>83</v>
      </c>
      <c r="AV1072" s="13" t="s">
        <v>81</v>
      </c>
      <c r="AW1072" s="13" t="s">
        <v>30</v>
      </c>
      <c r="AX1072" s="13" t="s">
        <v>73</v>
      </c>
      <c r="AY1072" s="261" t="s">
        <v>128</v>
      </c>
    </row>
    <row r="1073" s="13" customFormat="1">
      <c r="A1073" s="13"/>
      <c r="B1073" s="251"/>
      <c r="C1073" s="252"/>
      <c r="D1073" s="253" t="s">
        <v>136</v>
      </c>
      <c r="E1073" s="254" t="s">
        <v>1</v>
      </c>
      <c r="F1073" s="255" t="s">
        <v>1334</v>
      </c>
      <c r="G1073" s="252"/>
      <c r="H1073" s="254" t="s">
        <v>1</v>
      </c>
      <c r="I1073" s="256"/>
      <c r="J1073" s="252"/>
      <c r="K1073" s="252"/>
      <c r="L1073" s="257"/>
      <c r="M1073" s="258"/>
      <c r="N1073" s="259"/>
      <c r="O1073" s="259"/>
      <c r="P1073" s="259"/>
      <c r="Q1073" s="259"/>
      <c r="R1073" s="259"/>
      <c r="S1073" s="259"/>
      <c r="T1073" s="260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61" t="s">
        <v>136</v>
      </c>
      <c r="AU1073" s="261" t="s">
        <v>83</v>
      </c>
      <c r="AV1073" s="13" t="s">
        <v>81</v>
      </c>
      <c r="AW1073" s="13" t="s">
        <v>30</v>
      </c>
      <c r="AX1073" s="13" t="s">
        <v>73</v>
      </c>
      <c r="AY1073" s="261" t="s">
        <v>128</v>
      </c>
    </row>
    <row r="1074" s="13" customFormat="1">
      <c r="A1074" s="13"/>
      <c r="B1074" s="251"/>
      <c r="C1074" s="252"/>
      <c r="D1074" s="253" t="s">
        <v>136</v>
      </c>
      <c r="E1074" s="254" t="s">
        <v>1</v>
      </c>
      <c r="F1074" s="255" t="s">
        <v>1349</v>
      </c>
      <c r="G1074" s="252"/>
      <c r="H1074" s="254" t="s">
        <v>1</v>
      </c>
      <c r="I1074" s="256"/>
      <c r="J1074" s="252"/>
      <c r="K1074" s="252"/>
      <c r="L1074" s="257"/>
      <c r="M1074" s="258"/>
      <c r="N1074" s="259"/>
      <c r="O1074" s="259"/>
      <c r="P1074" s="259"/>
      <c r="Q1074" s="259"/>
      <c r="R1074" s="259"/>
      <c r="S1074" s="259"/>
      <c r="T1074" s="260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61" t="s">
        <v>136</v>
      </c>
      <c r="AU1074" s="261" t="s">
        <v>83</v>
      </c>
      <c r="AV1074" s="13" t="s">
        <v>81</v>
      </c>
      <c r="AW1074" s="13" t="s">
        <v>30</v>
      </c>
      <c r="AX1074" s="13" t="s">
        <v>73</v>
      </c>
      <c r="AY1074" s="261" t="s">
        <v>128</v>
      </c>
    </row>
    <row r="1075" s="13" customFormat="1">
      <c r="A1075" s="13"/>
      <c r="B1075" s="251"/>
      <c r="C1075" s="252"/>
      <c r="D1075" s="253" t="s">
        <v>136</v>
      </c>
      <c r="E1075" s="254" t="s">
        <v>1</v>
      </c>
      <c r="F1075" s="255" t="s">
        <v>1350</v>
      </c>
      <c r="G1075" s="252"/>
      <c r="H1075" s="254" t="s">
        <v>1</v>
      </c>
      <c r="I1075" s="256"/>
      <c r="J1075" s="252"/>
      <c r="K1075" s="252"/>
      <c r="L1075" s="257"/>
      <c r="M1075" s="258"/>
      <c r="N1075" s="259"/>
      <c r="O1075" s="259"/>
      <c r="P1075" s="259"/>
      <c r="Q1075" s="259"/>
      <c r="R1075" s="259"/>
      <c r="S1075" s="259"/>
      <c r="T1075" s="260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61" t="s">
        <v>136</v>
      </c>
      <c r="AU1075" s="261" t="s">
        <v>83</v>
      </c>
      <c r="AV1075" s="13" t="s">
        <v>81</v>
      </c>
      <c r="AW1075" s="13" t="s">
        <v>30</v>
      </c>
      <c r="AX1075" s="13" t="s">
        <v>73</v>
      </c>
      <c r="AY1075" s="261" t="s">
        <v>128</v>
      </c>
    </row>
    <row r="1076" s="13" customFormat="1">
      <c r="A1076" s="13"/>
      <c r="B1076" s="251"/>
      <c r="C1076" s="252"/>
      <c r="D1076" s="253" t="s">
        <v>136</v>
      </c>
      <c r="E1076" s="254" t="s">
        <v>1</v>
      </c>
      <c r="F1076" s="255" t="s">
        <v>1335</v>
      </c>
      <c r="G1076" s="252"/>
      <c r="H1076" s="254" t="s">
        <v>1</v>
      </c>
      <c r="I1076" s="256"/>
      <c r="J1076" s="252"/>
      <c r="K1076" s="252"/>
      <c r="L1076" s="257"/>
      <c r="M1076" s="258"/>
      <c r="N1076" s="259"/>
      <c r="O1076" s="259"/>
      <c r="P1076" s="259"/>
      <c r="Q1076" s="259"/>
      <c r="R1076" s="259"/>
      <c r="S1076" s="259"/>
      <c r="T1076" s="260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61" t="s">
        <v>136</v>
      </c>
      <c r="AU1076" s="261" t="s">
        <v>83</v>
      </c>
      <c r="AV1076" s="13" t="s">
        <v>81</v>
      </c>
      <c r="AW1076" s="13" t="s">
        <v>30</v>
      </c>
      <c r="AX1076" s="13" t="s">
        <v>73</v>
      </c>
      <c r="AY1076" s="261" t="s">
        <v>128</v>
      </c>
    </row>
    <row r="1077" s="13" customFormat="1">
      <c r="A1077" s="13"/>
      <c r="B1077" s="251"/>
      <c r="C1077" s="252"/>
      <c r="D1077" s="253" t="s">
        <v>136</v>
      </c>
      <c r="E1077" s="254" t="s">
        <v>1</v>
      </c>
      <c r="F1077" s="255" t="s">
        <v>259</v>
      </c>
      <c r="G1077" s="252"/>
      <c r="H1077" s="254" t="s">
        <v>1</v>
      </c>
      <c r="I1077" s="256"/>
      <c r="J1077" s="252"/>
      <c r="K1077" s="252"/>
      <c r="L1077" s="257"/>
      <c r="M1077" s="258"/>
      <c r="N1077" s="259"/>
      <c r="O1077" s="259"/>
      <c r="P1077" s="259"/>
      <c r="Q1077" s="259"/>
      <c r="R1077" s="259"/>
      <c r="S1077" s="259"/>
      <c r="T1077" s="260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61" t="s">
        <v>136</v>
      </c>
      <c r="AU1077" s="261" t="s">
        <v>83</v>
      </c>
      <c r="AV1077" s="13" t="s">
        <v>81</v>
      </c>
      <c r="AW1077" s="13" t="s">
        <v>30</v>
      </c>
      <c r="AX1077" s="13" t="s">
        <v>73</v>
      </c>
      <c r="AY1077" s="261" t="s">
        <v>128</v>
      </c>
    </row>
    <row r="1078" s="14" customFormat="1">
      <c r="A1078" s="14"/>
      <c r="B1078" s="262"/>
      <c r="C1078" s="263"/>
      <c r="D1078" s="253" t="s">
        <v>136</v>
      </c>
      <c r="E1078" s="264" t="s">
        <v>1</v>
      </c>
      <c r="F1078" s="265" t="s">
        <v>81</v>
      </c>
      <c r="G1078" s="263"/>
      <c r="H1078" s="266">
        <v>1</v>
      </c>
      <c r="I1078" s="267"/>
      <c r="J1078" s="263"/>
      <c r="K1078" s="263"/>
      <c r="L1078" s="268"/>
      <c r="M1078" s="269"/>
      <c r="N1078" s="270"/>
      <c r="O1078" s="270"/>
      <c r="P1078" s="270"/>
      <c r="Q1078" s="270"/>
      <c r="R1078" s="270"/>
      <c r="S1078" s="270"/>
      <c r="T1078" s="271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72" t="s">
        <v>136</v>
      </c>
      <c r="AU1078" s="272" t="s">
        <v>83</v>
      </c>
      <c r="AV1078" s="14" t="s">
        <v>83</v>
      </c>
      <c r="AW1078" s="14" t="s">
        <v>30</v>
      </c>
      <c r="AX1078" s="14" t="s">
        <v>81</v>
      </c>
      <c r="AY1078" s="272" t="s">
        <v>128</v>
      </c>
    </row>
    <row r="1079" s="2" customFormat="1" ht="21.75" customHeight="1">
      <c r="A1079" s="39"/>
      <c r="B1079" s="40"/>
      <c r="C1079" s="237" t="s">
        <v>1386</v>
      </c>
      <c r="D1079" s="237" t="s">
        <v>130</v>
      </c>
      <c r="E1079" s="238" t="s">
        <v>1387</v>
      </c>
      <c r="F1079" s="239" t="s">
        <v>1388</v>
      </c>
      <c r="G1079" s="240" t="s">
        <v>1389</v>
      </c>
      <c r="H1079" s="311"/>
      <c r="I1079" s="242"/>
      <c r="J1079" s="243">
        <f>ROUND(I1079*H1079,2)</f>
        <v>0</v>
      </c>
      <c r="K1079" s="244"/>
      <c r="L1079" s="45"/>
      <c r="M1079" s="306" t="s">
        <v>1</v>
      </c>
      <c r="N1079" s="307" t="s">
        <v>38</v>
      </c>
      <c r="O1079" s="308"/>
      <c r="P1079" s="309">
        <f>O1079*H1079</f>
        <v>0</v>
      </c>
      <c r="Q1079" s="309">
        <v>0</v>
      </c>
      <c r="R1079" s="309">
        <f>Q1079*H1079</f>
        <v>0</v>
      </c>
      <c r="S1079" s="309">
        <v>0</v>
      </c>
      <c r="T1079" s="310">
        <f>S1079*H1079</f>
        <v>0</v>
      </c>
      <c r="U1079" s="39"/>
      <c r="V1079" s="39"/>
      <c r="W1079" s="39"/>
      <c r="X1079" s="39"/>
      <c r="Y1079" s="39"/>
      <c r="Z1079" s="39"/>
      <c r="AA1079" s="39"/>
      <c r="AB1079" s="39"/>
      <c r="AC1079" s="39"/>
      <c r="AD1079" s="39"/>
      <c r="AE1079" s="39"/>
      <c r="AR1079" s="249" t="s">
        <v>242</v>
      </c>
      <c r="AT1079" s="249" t="s">
        <v>130</v>
      </c>
      <c r="AU1079" s="249" t="s">
        <v>83</v>
      </c>
      <c r="AY1079" s="18" t="s">
        <v>128</v>
      </c>
      <c r="BE1079" s="250">
        <f>IF(N1079="základní",J1079,0)</f>
        <v>0</v>
      </c>
      <c r="BF1079" s="250">
        <f>IF(N1079="snížená",J1079,0)</f>
        <v>0</v>
      </c>
      <c r="BG1079" s="250">
        <f>IF(N1079="zákl. přenesená",J1079,0)</f>
        <v>0</v>
      </c>
      <c r="BH1079" s="250">
        <f>IF(N1079="sníž. přenesená",J1079,0)</f>
        <v>0</v>
      </c>
      <c r="BI1079" s="250">
        <f>IF(N1079="nulová",J1079,0)</f>
        <v>0</v>
      </c>
      <c r="BJ1079" s="18" t="s">
        <v>81</v>
      </c>
      <c r="BK1079" s="250">
        <f>ROUND(I1079*H1079,2)</f>
        <v>0</v>
      </c>
      <c r="BL1079" s="18" t="s">
        <v>242</v>
      </c>
      <c r="BM1079" s="249" t="s">
        <v>1390</v>
      </c>
    </row>
    <row r="1080" s="2" customFormat="1" ht="6.96" customHeight="1">
      <c r="A1080" s="39"/>
      <c r="B1080" s="67"/>
      <c r="C1080" s="68"/>
      <c r="D1080" s="68"/>
      <c r="E1080" s="68"/>
      <c r="F1080" s="68"/>
      <c r="G1080" s="68"/>
      <c r="H1080" s="68"/>
      <c r="I1080" s="184"/>
      <c r="J1080" s="68"/>
      <c r="K1080" s="68"/>
      <c r="L1080" s="45"/>
      <c r="M1080" s="39"/>
      <c r="O1080" s="39"/>
      <c r="P1080" s="39"/>
      <c r="Q1080" s="39"/>
      <c r="R1080" s="39"/>
      <c r="S1080" s="39"/>
      <c r="T1080" s="39"/>
      <c r="U1080" s="39"/>
      <c r="V1080" s="39"/>
      <c r="W1080" s="39"/>
      <c r="X1080" s="39"/>
      <c r="Y1080" s="39"/>
      <c r="Z1080" s="39"/>
      <c r="AA1080" s="39"/>
      <c r="AB1080" s="39"/>
      <c r="AC1080" s="39"/>
      <c r="AD1080" s="39"/>
      <c r="AE1080" s="39"/>
    </row>
  </sheetData>
  <sheetProtection sheet="1" autoFilter="0" formatColumns="0" formatRows="0" objects="1" scenarios="1" spinCount="100000" saltValue="YScHwdIu4+E17oymXaNBFZwnxB8afwiqlNPKE4tKE592UGdN1YfxqwdbpxX5azFZIsKgIFSmmSidbMLXkm+e0w==" hashValue="T2KVdgpVqJ1x/cZWic8jwX+X4uFRvOP+zwFmfaZnO9kLEMbS10iwNPGcYyconSDgwxlWZnIGxI1S4oRzGmUHag==" algorithmName="SHA-512" password="CC35"/>
  <autoFilter ref="C131:K1079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83</v>
      </c>
    </row>
    <row r="4" s="1" customFormat="1" ht="24.96" customHeight="1">
      <c r="B4" s="21"/>
      <c r="D4" s="141" t="s">
        <v>95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Šternberk - Atletický stadion Pod kopcem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1391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30. 9. 2020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 xml:space="preserve"> </v>
      </c>
      <c r="F15" s="39"/>
      <c r="G15" s="39"/>
      <c r="H15" s="39"/>
      <c r="I15" s="148" t="s">
        <v>26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27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29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26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31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26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32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33</v>
      </c>
      <c r="E30" s="39"/>
      <c r="F30" s="39"/>
      <c r="G30" s="39"/>
      <c r="H30" s="39"/>
      <c r="I30" s="145"/>
      <c r="J30" s="158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35</v>
      </c>
      <c r="G32" s="39"/>
      <c r="H32" s="39"/>
      <c r="I32" s="160" t="s">
        <v>34</v>
      </c>
      <c r="J32" s="159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37</v>
      </c>
      <c r="E33" s="143" t="s">
        <v>38</v>
      </c>
      <c r="F33" s="162">
        <f>ROUND((SUM(BE118:BE161)),  2)</f>
        <v>0</v>
      </c>
      <c r="G33" s="39"/>
      <c r="H33" s="39"/>
      <c r="I33" s="163">
        <v>0.20999999999999999</v>
      </c>
      <c r="J33" s="162">
        <f>ROUND(((SUM(BE118:BE161))*I33),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39</v>
      </c>
      <c r="F34" s="162">
        <f>ROUND((SUM(BF118:BF161)),  2)</f>
        <v>0</v>
      </c>
      <c r="G34" s="39"/>
      <c r="H34" s="39"/>
      <c r="I34" s="163">
        <v>0.14999999999999999</v>
      </c>
      <c r="J34" s="162">
        <f>ROUND(((SUM(BF118:BF161))*I34),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40</v>
      </c>
      <c r="F35" s="162">
        <f>ROUND((SUM(BG118:BG161)),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41</v>
      </c>
      <c r="F36" s="162">
        <f>ROUND((SUM(BH118:BH161)),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42</v>
      </c>
      <c r="F37" s="162">
        <f>ROUND((SUM(BI118:BI161)),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46</v>
      </c>
      <c r="E50" s="173"/>
      <c r="F50" s="173"/>
      <c r="G50" s="172" t="s">
        <v>47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48</v>
      </c>
      <c r="E61" s="176"/>
      <c r="F61" s="177" t="s">
        <v>49</v>
      </c>
      <c r="G61" s="175" t="s">
        <v>48</v>
      </c>
      <c r="H61" s="176"/>
      <c r="I61" s="178"/>
      <c r="J61" s="179" t="s">
        <v>49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50</v>
      </c>
      <c r="E65" s="180"/>
      <c r="F65" s="180"/>
      <c r="G65" s="172" t="s">
        <v>51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48</v>
      </c>
      <c r="E76" s="176"/>
      <c r="F76" s="177" t="s">
        <v>49</v>
      </c>
      <c r="G76" s="175" t="s">
        <v>48</v>
      </c>
      <c r="H76" s="176"/>
      <c r="I76" s="178"/>
      <c r="J76" s="179" t="s">
        <v>49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Šternberk - Atletický stadion Pod kopcem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30. 9. 2020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8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148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99</v>
      </c>
      <c r="D94" s="190"/>
      <c r="E94" s="190"/>
      <c r="F94" s="190"/>
      <c r="G94" s="190"/>
      <c r="H94" s="190"/>
      <c r="I94" s="191"/>
      <c r="J94" s="192" t="s">
        <v>100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101</v>
      </c>
      <c r="D96" s="41"/>
      <c r="E96" s="41"/>
      <c r="F96" s="41"/>
      <c r="G96" s="41"/>
      <c r="H96" s="41"/>
      <c r="I96" s="145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94"/>
      <c r="C97" s="195"/>
      <c r="D97" s="196" t="s">
        <v>1391</v>
      </c>
      <c r="E97" s="197"/>
      <c r="F97" s="197"/>
      <c r="G97" s="197"/>
      <c r="H97" s="197"/>
      <c r="I97" s="198"/>
      <c r="J97" s="199">
        <f>J119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1392</v>
      </c>
      <c r="E98" s="204"/>
      <c r="F98" s="204"/>
      <c r="G98" s="204"/>
      <c r="H98" s="204"/>
      <c r="I98" s="205"/>
      <c r="J98" s="206">
        <f>J120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145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184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187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113</v>
      </c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88" t="str">
        <f>E7</f>
        <v>Šternberk - Atletický stadion Pod kopcem</v>
      </c>
      <c r="F108" s="33"/>
      <c r="G108" s="33"/>
      <c r="H108" s="33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96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VRN - Vedlejší rozpočtové náklady</v>
      </c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 xml:space="preserve"> </v>
      </c>
      <c r="G112" s="41"/>
      <c r="H112" s="41"/>
      <c r="I112" s="148" t="s">
        <v>22</v>
      </c>
      <c r="J112" s="80" t="str">
        <f>IF(J12="","",J12)</f>
        <v>30. 9. 2020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 xml:space="preserve"> </v>
      </c>
      <c r="G114" s="41"/>
      <c r="H114" s="41"/>
      <c r="I114" s="148" t="s">
        <v>29</v>
      </c>
      <c r="J114" s="37" t="str">
        <f>E21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27</v>
      </c>
      <c r="D115" s="41"/>
      <c r="E115" s="41"/>
      <c r="F115" s="28" t="str">
        <f>IF(E18="","",E18)</f>
        <v>Vyplň údaj</v>
      </c>
      <c r="G115" s="41"/>
      <c r="H115" s="41"/>
      <c r="I115" s="148" t="s">
        <v>31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8"/>
      <c r="B117" s="209"/>
      <c r="C117" s="210" t="s">
        <v>114</v>
      </c>
      <c r="D117" s="211" t="s">
        <v>58</v>
      </c>
      <c r="E117" s="211" t="s">
        <v>54</v>
      </c>
      <c r="F117" s="211" t="s">
        <v>55</v>
      </c>
      <c r="G117" s="211" t="s">
        <v>115</v>
      </c>
      <c r="H117" s="211" t="s">
        <v>116</v>
      </c>
      <c r="I117" s="212" t="s">
        <v>117</v>
      </c>
      <c r="J117" s="213" t="s">
        <v>100</v>
      </c>
      <c r="K117" s="214" t="s">
        <v>118</v>
      </c>
      <c r="L117" s="215"/>
      <c r="M117" s="101" t="s">
        <v>1</v>
      </c>
      <c r="N117" s="102" t="s">
        <v>37</v>
      </c>
      <c r="O117" s="102" t="s">
        <v>119</v>
      </c>
      <c r="P117" s="102" t="s">
        <v>120</v>
      </c>
      <c r="Q117" s="102" t="s">
        <v>121</v>
      </c>
      <c r="R117" s="102" t="s">
        <v>122</v>
      </c>
      <c r="S117" s="102" t="s">
        <v>123</v>
      </c>
      <c r="T117" s="103" t="s">
        <v>124</v>
      </c>
      <c r="U117" s="208"/>
      <c r="V117" s="208"/>
      <c r="W117" s="208"/>
      <c r="X117" s="208"/>
      <c r="Y117" s="208"/>
      <c r="Z117" s="208"/>
      <c r="AA117" s="208"/>
      <c r="AB117" s="208"/>
      <c r="AC117" s="208"/>
      <c r="AD117" s="208"/>
      <c r="AE117" s="208"/>
    </row>
    <row r="118" s="2" customFormat="1" ht="22.8" customHeight="1">
      <c r="A118" s="39"/>
      <c r="B118" s="40"/>
      <c r="C118" s="108" t="s">
        <v>125</v>
      </c>
      <c r="D118" s="41"/>
      <c r="E118" s="41"/>
      <c r="F118" s="41"/>
      <c r="G118" s="41"/>
      <c r="H118" s="41"/>
      <c r="I118" s="145"/>
      <c r="J118" s="216">
        <f>BK118</f>
        <v>0</v>
      </c>
      <c r="K118" s="41"/>
      <c r="L118" s="45"/>
      <c r="M118" s="104"/>
      <c r="N118" s="217"/>
      <c r="O118" s="105"/>
      <c r="P118" s="218">
        <f>P119</f>
        <v>0</v>
      </c>
      <c r="Q118" s="105"/>
      <c r="R118" s="218">
        <f>R119</f>
        <v>0</v>
      </c>
      <c r="S118" s="105"/>
      <c r="T118" s="219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72</v>
      </c>
      <c r="AU118" s="18" t="s">
        <v>102</v>
      </c>
      <c r="BK118" s="220">
        <f>BK119</f>
        <v>0</v>
      </c>
    </row>
    <row r="119" s="12" customFormat="1" ht="25.92" customHeight="1">
      <c r="A119" s="12"/>
      <c r="B119" s="221"/>
      <c r="C119" s="222"/>
      <c r="D119" s="223" t="s">
        <v>72</v>
      </c>
      <c r="E119" s="224" t="s">
        <v>91</v>
      </c>
      <c r="F119" s="224" t="s">
        <v>92</v>
      </c>
      <c r="G119" s="222"/>
      <c r="H119" s="222"/>
      <c r="I119" s="225"/>
      <c r="J119" s="226">
        <f>BK119</f>
        <v>0</v>
      </c>
      <c r="K119" s="222"/>
      <c r="L119" s="227"/>
      <c r="M119" s="228"/>
      <c r="N119" s="229"/>
      <c r="O119" s="229"/>
      <c r="P119" s="230">
        <f>P120</f>
        <v>0</v>
      </c>
      <c r="Q119" s="229"/>
      <c r="R119" s="230">
        <f>R120</f>
        <v>0</v>
      </c>
      <c r="S119" s="229"/>
      <c r="T119" s="23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32" t="s">
        <v>157</v>
      </c>
      <c r="AT119" s="233" t="s">
        <v>72</v>
      </c>
      <c r="AU119" s="233" t="s">
        <v>73</v>
      </c>
      <c r="AY119" s="232" t="s">
        <v>128</v>
      </c>
      <c r="BK119" s="234">
        <f>BK120</f>
        <v>0</v>
      </c>
    </row>
    <row r="120" s="12" customFormat="1" ht="22.8" customHeight="1">
      <c r="A120" s="12"/>
      <c r="B120" s="221"/>
      <c r="C120" s="222"/>
      <c r="D120" s="223" t="s">
        <v>72</v>
      </c>
      <c r="E120" s="235" t="s">
        <v>1393</v>
      </c>
      <c r="F120" s="235" t="s">
        <v>92</v>
      </c>
      <c r="G120" s="222"/>
      <c r="H120" s="222"/>
      <c r="I120" s="225"/>
      <c r="J120" s="236">
        <f>BK120</f>
        <v>0</v>
      </c>
      <c r="K120" s="222"/>
      <c r="L120" s="227"/>
      <c r="M120" s="228"/>
      <c r="N120" s="229"/>
      <c r="O120" s="229"/>
      <c r="P120" s="230">
        <f>SUM(P121:P161)</f>
        <v>0</v>
      </c>
      <c r="Q120" s="229"/>
      <c r="R120" s="230">
        <f>SUM(R121:R161)</f>
        <v>0</v>
      </c>
      <c r="S120" s="229"/>
      <c r="T120" s="231">
        <f>SUM(T121:T161)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2" t="s">
        <v>157</v>
      </c>
      <c r="AT120" s="233" t="s">
        <v>72</v>
      </c>
      <c r="AU120" s="233" t="s">
        <v>81</v>
      </c>
      <c r="AY120" s="232" t="s">
        <v>128</v>
      </c>
      <c r="BK120" s="234">
        <f>SUM(BK121:BK161)</f>
        <v>0</v>
      </c>
    </row>
    <row r="121" s="2" customFormat="1" ht="16.5" customHeight="1">
      <c r="A121" s="39"/>
      <c r="B121" s="40"/>
      <c r="C121" s="237" t="s">
        <v>81</v>
      </c>
      <c r="D121" s="237" t="s">
        <v>130</v>
      </c>
      <c r="E121" s="238" t="s">
        <v>1394</v>
      </c>
      <c r="F121" s="239" t="s">
        <v>1395</v>
      </c>
      <c r="G121" s="240" t="s">
        <v>535</v>
      </c>
      <c r="H121" s="241">
        <v>1</v>
      </c>
      <c r="I121" s="242"/>
      <c r="J121" s="243">
        <f>ROUND(I121*H121,2)</f>
        <v>0</v>
      </c>
      <c r="K121" s="244"/>
      <c r="L121" s="45"/>
      <c r="M121" s="245" t="s">
        <v>1</v>
      </c>
      <c r="N121" s="246" t="s">
        <v>38</v>
      </c>
      <c r="O121" s="92"/>
      <c r="P121" s="247">
        <f>O121*H121</f>
        <v>0</v>
      </c>
      <c r="Q121" s="247">
        <v>0</v>
      </c>
      <c r="R121" s="247">
        <f>Q121*H121</f>
        <v>0</v>
      </c>
      <c r="S121" s="247">
        <v>0</v>
      </c>
      <c r="T121" s="248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9" t="s">
        <v>1396</v>
      </c>
      <c r="AT121" s="249" t="s">
        <v>130</v>
      </c>
      <c r="AU121" s="249" t="s">
        <v>83</v>
      </c>
      <c r="AY121" s="18" t="s">
        <v>128</v>
      </c>
      <c r="BE121" s="250">
        <f>IF(N121="základní",J121,0)</f>
        <v>0</v>
      </c>
      <c r="BF121" s="250">
        <f>IF(N121="snížená",J121,0)</f>
        <v>0</v>
      </c>
      <c r="BG121" s="250">
        <f>IF(N121="zákl. přenesená",J121,0)</f>
        <v>0</v>
      </c>
      <c r="BH121" s="250">
        <f>IF(N121="sníž. přenesená",J121,0)</f>
        <v>0</v>
      </c>
      <c r="BI121" s="250">
        <f>IF(N121="nulová",J121,0)</f>
        <v>0</v>
      </c>
      <c r="BJ121" s="18" t="s">
        <v>81</v>
      </c>
      <c r="BK121" s="250">
        <f>ROUND(I121*H121,2)</f>
        <v>0</v>
      </c>
      <c r="BL121" s="18" t="s">
        <v>1396</v>
      </c>
      <c r="BM121" s="249" t="s">
        <v>1397</v>
      </c>
    </row>
    <row r="122" s="13" customFormat="1">
      <c r="A122" s="13"/>
      <c r="B122" s="251"/>
      <c r="C122" s="252"/>
      <c r="D122" s="253" t="s">
        <v>136</v>
      </c>
      <c r="E122" s="254" t="s">
        <v>1</v>
      </c>
      <c r="F122" s="255" t="s">
        <v>1398</v>
      </c>
      <c r="G122" s="252"/>
      <c r="H122" s="254" t="s">
        <v>1</v>
      </c>
      <c r="I122" s="256"/>
      <c r="J122" s="252"/>
      <c r="K122" s="252"/>
      <c r="L122" s="257"/>
      <c r="M122" s="258"/>
      <c r="N122" s="259"/>
      <c r="O122" s="259"/>
      <c r="P122" s="259"/>
      <c r="Q122" s="259"/>
      <c r="R122" s="259"/>
      <c r="S122" s="259"/>
      <c r="T122" s="26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61" t="s">
        <v>136</v>
      </c>
      <c r="AU122" s="261" t="s">
        <v>83</v>
      </c>
      <c r="AV122" s="13" t="s">
        <v>81</v>
      </c>
      <c r="AW122" s="13" t="s">
        <v>30</v>
      </c>
      <c r="AX122" s="13" t="s">
        <v>73</v>
      </c>
      <c r="AY122" s="261" t="s">
        <v>128</v>
      </c>
    </row>
    <row r="123" s="13" customFormat="1">
      <c r="A123" s="13"/>
      <c r="B123" s="251"/>
      <c r="C123" s="252"/>
      <c r="D123" s="253" t="s">
        <v>136</v>
      </c>
      <c r="E123" s="254" t="s">
        <v>1</v>
      </c>
      <c r="F123" s="255" t="s">
        <v>1399</v>
      </c>
      <c r="G123" s="252"/>
      <c r="H123" s="254" t="s">
        <v>1</v>
      </c>
      <c r="I123" s="256"/>
      <c r="J123" s="252"/>
      <c r="K123" s="252"/>
      <c r="L123" s="257"/>
      <c r="M123" s="258"/>
      <c r="N123" s="259"/>
      <c r="O123" s="259"/>
      <c r="P123" s="259"/>
      <c r="Q123" s="259"/>
      <c r="R123" s="259"/>
      <c r="S123" s="259"/>
      <c r="T123" s="26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1" t="s">
        <v>136</v>
      </c>
      <c r="AU123" s="261" t="s">
        <v>83</v>
      </c>
      <c r="AV123" s="13" t="s">
        <v>81</v>
      </c>
      <c r="AW123" s="13" t="s">
        <v>30</v>
      </c>
      <c r="AX123" s="13" t="s">
        <v>73</v>
      </c>
      <c r="AY123" s="261" t="s">
        <v>128</v>
      </c>
    </row>
    <row r="124" s="13" customFormat="1">
      <c r="A124" s="13"/>
      <c r="B124" s="251"/>
      <c r="C124" s="252"/>
      <c r="D124" s="253" t="s">
        <v>136</v>
      </c>
      <c r="E124" s="254" t="s">
        <v>1</v>
      </c>
      <c r="F124" s="255" t="s">
        <v>1400</v>
      </c>
      <c r="G124" s="252"/>
      <c r="H124" s="254" t="s">
        <v>1</v>
      </c>
      <c r="I124" s="256"/>
      <c r="J124" s="252"/>
      <c r="K124" s="252"/>
      <c r="L124" s="257"/>
      <c r="M124" s="258"/>
      <c r="N124" s="259"/>
      <c r="O124" s="259"/>
      <c r="P124" s="259"/>
      <c r="Q124" s="259"/>
      <c r="R124" s="259"/>
      <c r="S124" s="259"/>
      <c r="T124" s="26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1" t="s">
        <v>136</v>
      </c>
      <c r="AU124" s="261" t="s">
        <v>83</v>
      </c>
      <c r="AV124" s="13" t="s">
        <v>81</v>
      </c>
      <c r="AW124" s="13" t="s">
        <v>30</v>
      </c>
      <c r="AX124" s="13" t="s">
        <v>73</v>
      </c>
      <c r="AY124" s="261" t="s">
        <v>128</v>
      </c>
    </row>
    <row r="125" s="13" customFormat="1">
      <c r="A125" s="13"/>
      <c r="B125" s="251"/>
      <c r="C125" s="252"/>
      <c r="D125" s="253" t="s">
        <v>136</v>
      </c>
      <c r="E125" s="254" t="s">
        <v>1</v>
      </c>
      <c r="F125" s="255" t="s">
        <v>720</v>
      </c>
      <c r="G125" s="252"/>
      <c r="H125" s="254" t="s">
        <v>1</v>
      </c>
      <c r="I125" s="256"/>
      <c r="J125" s="252"/>
      <c r="K125" s="252"/>
      <c r="L125" s="257"/>
      <c r="M125" s="258"/>
      <c r="N125" s="259"/>
      <c r="O125" s="259"/>
      <c r="P125" s="259"/>
      <c r="Q125" s="259"/>
      <c r="R125" s="259"/>
      <c r="S125" s="259"/>
      <c r="T125" s="26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1" t="s">
        <v>136</v>
      </c>
      <c r="AU125" s="261" t="s">
        <v>83</v>
      </c>
      <c r="AV125" s="13" t="s">
        <v>81</v>
      </c>
      <c r="AW125" s="13" t="s">
        <v>30</v>
      </c>
      <c r="AX125" s="13" t="s">
        <v>73</v>
      </c>
      <c r="AY125" s="261" t="s">
        <v>128</v>
      </c>
    </row>
    <row r="126" s="14" customFormat="1">
      <c r="A126" s="14"/>
      <c r="B126" s="262"/>
      <c r="C126" s="263"/>
      <c r="D126" s="253" t="s">
        <v>136</v>
      </c>
      <c r="E126" s="264" t="s">
        <v>1</v>
      </c>
      <c r="F126" s="265" t="s">
        <v>81</v>
      </c>
      <c r="G126" s="263"/>
      <c r="H126" s="266">
        <v>1</v>
      </c>
      <c r="I126" s="267"/>
      <c r="J126" s="263"/>
      <c r="K126" s="263"/>
      <c r="L126" s="268"/>
      <c r="M126" s="269"/>
      <c r="N126" s="270"/>
      <c r="O126" s="270"/>
      <c r="P126" s="270"/>
      <c r="Q126" s="270"/>
      <c r="R126" s="270"/>
      <c r="S126" s="270"/>
      <c r="T126" s="27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2" t="s">
        <v>136</v>
      </c>
      <c r="AU126" s="272" t="s">
        <v>83</v>
      </c>
      <c r="AV126" s="14" t="s">
        <v>83</v>
      </c>
      <c r="AW126" s="14" t="s">
        <v>30</v>
      </c>
      <c r="AX126" s="14" t="s">
        <v>81</v>
      </c>
      <c r="AY126" s="272" t="s">
        <v>128</v>
      </c>
    </row>
    <row r="127" s="2" customFormat="1" ht="16.5" customHeight="1">
      <c r="A127" s="39"/>
      <c r="B127" s="40"/>
      <c r="C127" s="237" t="s">
        <v>83</v>
      </c>
      <c r="D127" s="237" t="s">
        <v>130</v>
      </c>
      <c r="E127" s="238" t="s">
        <v>1401</v>
      </c>
      <c r="F127" s="239" t="s">
        <v>1402</v>
      </c>
      <c r="G127" s="240" t="s">
        <v>535</v>
      </c>
      <c r="H127" s="241">
        <v>3</v>
      </c>
      <c r="I127" s="242"/>
      <c r="J127" s="243">
        <f>ROUND(I127*H127,2)</f>
        <v>0</v>
      </c>
      <c r="K127" s="244"/>
      <c r="L127" s="45"/>
      <c r="M127" s="245" t="s">
        <v>1</v>
      </c>
      <c r="N127" s="246" t="s">
        <v>38</v>
      </c>
      <c r="O127" s="92"/>
      <c r="P127" s="247">
        <f>O127*H127</f>
        <v>0</v>
      </c>
      <c r="Q127" s="247">
        <v>0</v>
      </c>
      <c r="R127" s="247">
        <f>Q127*H127</f>
        <v>0</v>
      </c>
      <c r="S127" s="247">
        <v>0</v>
      </c>
      <c r="T127" s="24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9" t="s">
        <v>1396</v>
      </c>
      <c r="AT127" s="249" t="s">
        <v>130</v>
      </c>
      <c r="AU127" s="249" t="s">
        <v>83</v>
      </c>
      <c r="AY127" s="18" t="s">
        <v>128</v>
      </c>
      <c r="BE127" s="250">
        <f>IF(N127="základní",J127,0)</f>
        <v>0</v>
      </c>
      <c r="BF127" s="250">
        <f>IF(N127="snížená",J127,0)</f>
        <v>0</v>
      </c>
      <c r="BG127" s="250">
        <f>IF(N127="zákl. přenesená",J127,0)</f>
        <v>0</v>
      </c>
      <c r="BH127" s="250">
        <f>IF(N127="sníž. přenesená",J127,0)</f>
        <v>0</v>
      </c>
      <c r="BI127" s="250">
        <f>IF(N127="nulová",J127,0)</f>
        <v>0</v>
      </c>
      <c r="BJ127" s="18" t="s">
        <v>81</v>
      </c>
      <c r="BK127" s="250">
        <f>ROUND(I127*H127,2)</f>
        <v>0</v>
      </c>
      <c r="BL127" s="18" t="s">
        <v>1396</v>
      </c>
      <c r="BM127" s="249" t="s">
        <v>1403</v>
      </c>
    </row>
    <row r="128" s="13" customFormat="1">
      <c r="A128" s="13"/>
      <c r="B128" s="251"/>
      <c r="C128" s="252"/>
      <c r="D128" s="253" t="s">
        <v>136</v>
      </c>
      <c r="E128" s="254" t="s">
        <v>1</v>
      </c>
      <c r="F128" s="255" t="s">
        <v>1404</v>
      </c>
      <c r="G128" s="252"/>
      <c r="H128" s="254" t="s">
        <v>1</v>
      </c>
      <c r="I128" s="256"/>
      <c r="J128" s="252"/>
      <c r="K128" s="252"/>
      <c r="L128" s="257"/>
      <c r="M128" s="258"/>
      <c r="N128" s="259"/>
      <c r="O128" s="259"/>
      <c r="P128" s="259"/>
      <c r="Q128" s="259"/>
      <c r="R128" s="259"/>
      <c r="S128" s="259"/>
      <c r="T128" s="26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1" t="s">
        <v>136</v>
      </c>
      <c r="AU128" s="261" t="s">
        <v>83</v>
      </c>
      <c r="AV128" s="13" t="s">
        <v>81</v>
      </c>
      <c r="AW128" s="13" t="s">
        <v>30</v>
      </c>
      <c r="AX128" s="13" t="s">
        <v>73</v>
      </c>
      <c r="AY128" s="261" t="s">
        <v>128</v>
      </c>
    </row>
    <row r="129" s="13" customFormat="1">
      <c r="A129" s="13"/>
      <c r="B129" s="251"/>
      <c r="C129" s="252"/>
      <c r="D129" s="253" t="s">
        <v>136</v>
      </c>
      <c r="E129" s="254" t="s">
        <v>1</v>
      </c>
      <c r="F129" s="255" t="s">
        <v>1405</v>
      </c>
      <c r="G129" s="252"/>
      <c r="H129" s="254" t="s">
        <v>1</v>
      </c>
      <c r="I129" s="256"/>
      <c r="J129" s="252"/>
      <c r="K129" s="252"/>
      <c r="L129" s="257"/>
      <c r="M129" s="258"/>
      <c r="N129" s="259"/>
      <c r="O129" s="259"/>
      <c r="P129" s="259"/>
      <c r="Q129" s="259"/>
      <c r="R129" s="259"/>
      <c r="S129" s="259"/>
      <c r="T129" s="26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1" t="s">
        <v>136</v>
      </c>
      <c r="AU129" s="261" t="s">
        <v>83</v>
      </c>
      <c r="AV129" s="13" t="s">
        <v>81</v>
      </c>
      <c r="AW129" s="13" t="s">
        <v>30</v>
      </c>
      <c r="AX129" s="13" t="s">
        <v>73</v>
      </c>
      <c r="AY129" s="261" t="s">
        <v>128</v>
      </c>
    </row>
    <row r="130" s="14" customFormat="1">
      <c r="A130" s="14"/>
      <c r="B130" s="262"/>
      <c r="C130" s="263"/>
      <c r="D130" s="253" t="s">
        <v>136</v>
      </c>
      <c r="E130" s="264" t="s">
        <v>1</v>
      </c>
      <c r="F130" s="265" t="s">
        <v>143</v>
      </c>
      <c r="G130" s="263"/>
      <c r="H130" s="266">
        <v>3</v>
      </c>
      <c r="I130" s="267"/>
      <c r="J130" s="263"/>
      <c r="K130" s="263"/>
      <c r="L130" s="268"/>
      <c r="M130" s="269"/>
      <c r="N130" s="270"/>
      <c r="O130" s="270"/>
      <c r="P130" s="270"/>
      <c r="Q130" s="270"/>
      <c r="R130" s="270"/>
      <c r="S130" s="270"/>
      <c r="T130" s="27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2" t="s">
        <v>136</v>
      </c>
      <c r="AU130" s="272" t="s">
        <v>83</v>
      </c>
      <c r="AV130" s="14" t="s">
        <v>83</v>
      </c>
      <c r="AW130" s="14" t="s">
        <v>30</v>
      </c>
      <c r="AX130" s="14" t="s">
        <v>81</v>
      </c>
      <c r="AY130" s="272" t="s">
        <v>128</v>
      </c>
    </row>
    <row r="131" s="2" customFormat="1" ht="16.5" customHeight="1">
      <c r="A131" s="39"/>
      <c r="B131" s="40"/>
      <c r="C131" s="237" t="s">
        <v>143</v>
      </c>
      <c r="D131" s="237" t="s">
        <v>130</v>
      </c>
      <c r="E131" s="238" t="s">
        <v>1406</v>
      </c>
      <c r="F131" s="239" t="s">
        <v>1407</v>
      </c>
      <c r="G131" s="240" t="s">
        <v>535</v>
      </c>
      <c r="H131" s="241">
        <v>1</v>
      </c>
      <c r="I131" s="242"/>
      <c r="J131" s="243">
        <f>ROUND(I131*H131,2)</f>
        <v>0</v>
      </c>
      <c r="K131" s="244"/>
      <c r="L131" s="45"/>
      <c r="M131" s="245" t="s">
        <v>1</v>
      </c>
      <c r="N131" s="246" t="s">
        <v>38</v>
      </c>
      <c r="O131" s="92"/>
      <c r="P131" s="247">
        <f>O131*H131</f>
        <v>0</v>
      </c>
      <c r="Q131" s="247">
        <v>0</v>
      </c>
      <c r="R131" s="247">
        <f>Q131*H131</f>
        <v>0</v>
      </c>
      <c r="S131" s="247">
        <v>0</v>
      </c>
      <c r="T131" s="24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1396</v>
      </c>
      <c r="AT131" s="249" t="s">
        <v>130</v>
      </c>
      <c r="AU131" s="249" t="s">
        <v>83</v>
      </c>
      <c r="AY131" s="18" t="s">
        <v>128</v>
      </c>
      <c r="BE131" s="250">
        <f>IF(N131="základní",J131,0)</f>
        <v>0</v>
      </c>
      <c r="BF131" s="250">
        <f>IF(N131="snížená",J131,0)</f>
        <v>0</v>
      </c>
      <c r="BG131" s="250">
        <f>IF(N131="zákl. přenesená",J131,0)</f>
        <v>0</v>
      </c>
      <c r="BH131" s="250">
        <f>IF(N131="sníž. přenesená",J131,0)</f>
        <v>0</v>
      </c>
      <c r="BI131" s="250">
        <f>IF(N131="nulová",J131,0)</f>
        <v>0</v>
      </c>
      <c r="BJ131" s="18" t="s">
        <v>81</v>
      </c>
      <c r="BK131" s="250">
        <f>ROUND(I131*H131,2)</f>
        <v>0</v>
      </c>
      <c r="BL131" s="18" t="s">
        <v>1396</v>
      </c>
      <c r="BM131" s="249" t="s">
        <v>1408</v>
      </c>
    </row>
    <row r="132" s="2" customFormat="1" ht="16.5" customHeight="1">
      <c r="A132" s="39"/>
      <c r="B132" s="40"/>
      <c r="C132" s="237" t="s">
        <v>134</v>
      </c>
      <c r="D132" s="237" t="s">
        <v>130</v>
      </c>
      <c r="E132" s="238" t="s">
        <v>1409</v>
      </c>
      <c r="F132" s="239" t="s">
        <v>1410</v>
      </c>
      <c r="G132" s="240" t="s">
        <v>535</v>
      </c>
      <c r="H132" s="241">
        <v>1</v>
      </c>
      <c r="I132" s="242"/>
      <c r="J132" s="243">
        <f>ROUND(I132*H132,2)</f>
        <v>0</v>
      </c>
      <c r="K132" s="244"/>
      <c r="L132" s="45"/>
      <c r="M132" s="245" t="s">
        <v>1</v>
      </c>
      <c r="N132" s="246" t="s">
        <v>38</v>
      </c>
      <c r="O132" s="92"/>
      <c r="P132" s="247">
        <f>O132*H132</f>
        <v>0</v>
      </c>
      <c r="Q132" s="247">
        <v>0</v>
      </c>
      <c r="R132" s="247">
        <f>Q132*H132</f>
        <v>0</v>
      </c>
      <c r="S132" s="247">
        <v>0</v>
      </c>
      <c r="T132" s="24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9" t="s">
        <v>1396</v>
      </c>
      <c r="AT132" s="249" t="s">
        <v>130</v>
      </c>
      <c r="AU132" s="249" t="s">
        <v>83</v>
      </c>
      <c r="AY132" s="18" t="s">
        <v>128</v>
      </c>
      <c r="BE132" s="250">
        <f>IF(N132="základní",J132,0)</f>
        <v>0</v>
      </c>
      <c r="BF132" s="250">
        <f>IF(N132="snížená",J132,0)</f>
        <v>0</v>
      </c>
      <c r="BG132" s="250">
        <f>IF(N132="zákl. přenesená",J132,0)</f>
        <v>0</v>
      </c>
      <c r="BH132" s="250">
        <f>IF(N132="sníž. přenesená",J132,0)</f>
        <v>0</v>
      </c>
      <c r="BI132" s="250">
        <f>IF(N132="nulová",J132,0)</f>
        <v>0</v>
      </c>
      <c r="BJ132" s="18" t="s">
        <v>81</v>
      </c>
      <c r="BK132" s="250">
        <f>ROUND(I132*H132,2)</f>
        <v>0</v>
      </c>
      <c r="BL132" s="18" t="s">
        <v>1396</v>
      </c>
      <c r="BM132" s="249" t="s">
        <v>1411</v>
      </c>
    </row>
    <row r="133" s="13" customFormat="1">
      <c r="A133" s="13"/>
      <c r="B133" s="251"/>
      <c r="C133" s="252"/>
      <c r="D133" s="253" t="s">
        <v>136</v>
      </c>
      <c r="E133" s="254" t="s">
        <v>1</v>
      </c>
      <c r="F133" s="255" t="s">
        <v>1412</v>
      </c>
      <c r="G133" s="252"/>
      <c r="H133" s="254" t="s">
        <v>1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1" t="s">
        <v>136</v>
      </c>
      <c r="AU133" s="261" t="s">
        <v>83</v>
      </c>
      <c r="AV133" s="13" t="s">
        <v>81</v>
      </c>
      <c r="AW133" s="13" t="s">
        <v>30</v>
      </c>
      <c r="AX133" s="13" t="s">
        <v>73</v>
      </c>
      <c r="AY133" s="261" t="s">
        <v>128</v>
      </c>
    </row>
    <row r="134" s="13" customFormat="1">
      <c r="A134" s="13"/>
      <c r="B134" s="251"/>
      <c r="C134" s="252"/>
      <c r="D134" s="253" t="s">
        <v>136</v>
      </c>
      <c r="E134" s="254" t="s">
        <v>1</v>
      </c>
      <c r="F134" s="255" t="s">
        <v>1413</v>
      </c>
      <c r="G134" s="252"/>
      <c r="H134" s="254" t="s">
        <v>1</v>
      </c>
      <c r="I134" s="256"/>
      <c r="J134" s="252"/>
      <c r="K134" s="252"/>
      <c r="L134" s="257"/>
      <c r="M134" s="258"/>
      <c r="N134" s="259"/>
      <c r="O134" s="259"/>
      <c r="P134" s="259"/>
      <c r="Q134" s="259"/>
      <c r="R134" s="259"/>
      <c r="S134" s="259"/>
      <c r="T134" s="26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1" t="s">
        <v>136</v>
      </c>
      <c r="AU134" s="261" t="s">
        <v>83</v>
      </c>
      <c r="AV134" s="13" t="s">
        <v>81</v>
      </c>
      <c r="AW134" s="13" t="s">
        <v>30</v>
      </c>
      <c r="AX134" s="13" t="s">
        <v>73</v>
      </c>
      <c r="AY134" s="261" t="s">
        <v>128</v>
      </c>
    </row>
    <row r="135" s="13" customFormat="1">
      <c r="A135" s="13"/>
      <c r="B135" s="251"/>
      <c r="C135" s="252"/>
      <c r="D135" s="253" t="s">
        <v>136</v>
      </c>
      <c r="E135" s="254" t="s">
        <v>1</v>
      </c>
      <c r="F135" s="255" t="s">
        <v>1414</v>
      </c>
      <c r="G135" s="252"/>
      <c r="H135" s="254" t="s">
        <v>1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1" t="s">
        <v>136</v>
      </c>
      <c r="AU135" s="261" t="s">
        <v>83</v>
      </c>
      <c r="AV135" s="13" t="s">
        <v>81</v>
      </c>
      <c r="AW135" s="13" t="s">
        <v>30</v>
      </c>
      <c r="AX135" s="13" t="s">
        <v>73</v>
      </c>
      <c r="AY135" s="261" t="s">
        <v>128</v>
      </c>
    </row>
    <row r="136" s="13" customFormat="1">
      <c r="A136" s="13"/>
      <c r="B136" s="251"/>
      <c r="C136" s="252"/>
      <c r="D136" s="253" t="s">
        <v>136</v>
      </c>
      <c r="E136" s="254" t="s">
        <v>1</v>
      </c>
      <c r="F136" s="255" t="s">
        <v>1415</v>
      </c>
      <c r="G136" s="252"/>
      <c r="H136" s="254" t="s">
        <v>1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1" t="s">
        <v>136</v>
      </c>
      <c r="AU136" s="261" t="s">
        <v>83</v>
      </c>
      <c r="AV136" s="13" t="s">
        <v>81</v>
      </c>
      <c r="AW136" s="13" t="s">
        <v>30</v>
      </c>
      <c r="AX136" s="13" t="s">
        <v>73</v>
      </c>
      <c r="AY136" s="261" t="s">
        <v>128</v>
      </c>
    </row>
    <row r="137" s="13" customFormat="1">
      <c r="A137" s="13"/>
      <c r="B137" s="251"/>
      <c r="C137" s="252"/>
      <c r="D137" s="253" t="s">
        <v>136</v>
      </c>
      <c r="E137" s="254" t="s">
        <v>1</v>
      </c>
      <c r="F137" s="255" t="s">
        <v>1416</v>
      </c>
      <c r="G137" s="252"/>
      <c r="H137" s="254" t="s">
        <v>1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1" t="s">
        <v>136</v>
      </c>
      <c r="AU137" s="261" t="s">
        <v>83</v>
      </c>
      <c r="AV137" s="13" t="s">
        <v>81</v>
      </c>
      <c r="AW137" s="13" t="s">
        <v>30</v>
      </c>
      <c r="AX137" s="13" t="s">
        <v>73</v>
      </c>
      <c r="AY137" s="261" t="s">
        <v>128</v>
      </c>
    </row>
    <row r="138" s="13" customFormat="1">
      <c r="A138" s="13"/>
      <c r="B138" s="251"/>
      <c r="C138" s="252"/>
      <c r="D138" s="253" t="s">
        <v>136</v>
      </c>
      <c r="E138" s="254" t="s">
        <v>1</v>
      </c>
      <c r="F138" s="255" t="s">
        <v>1417</v>
      </c>
      <c r="G138" s="252"/>
      <c r="H138" s="254" t="s">
        <v>1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1" t="s">
        <v>136</v>
      </c>
      <c r="AU138" s="261" t="s">
        <v>83</v>
      </c>
      <c r="AV138" s="13" t="s">
        <v>81</v>
      </c>
      <c r="AW138" s="13" t="s">
        <v>30</v>
      </c>
      <c r="AX138" s="13" t="s">
        <v>73</v>
      </c>
      <c r="AY138" s="261" t="s">
        <v>128</v>
      </c>
    </row>
    <row r="139" s="14" customFormat="1">
      <c r="A139" s="14"/>
      <c r="B139" s="262"/>
      <c r="C139" s="263"/>
      <c r="D139" s="253" t="s">
        <v>136</v>
      </c>
      <c r="E139" s="264" t="s">
        <v>1</v>
      </c>
      <c r="F139" s="265" t="s">
        <v>81</v>
      </c>
      <c r="G139" s="263"/>
      <c r="H139" s="266">
        <v>1</v>
      </c>
      <c r="I139" s="267"/>
      <c r="J139" s="263"/>
      <c r="K139" s="263"/>
      <c r="L139" s="268"/>
      <c r="M139" s="269"/>
      <c r="N139" s="270"/>
      <c r="O139" s="270"/>
      <c r="P139" s="270"/>
      <c r="Q139" s="270"/>
      <c r="R139" s="270"/>
      <c r="S139" s="270"/>
      <c r="T139" s="27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2" t="s">
        <v>136</v>
      </c>
      <c r="AU139" s="272" t="s">
        <v>83</v>
      </c>
      <c r="AV139" s="14" t="s">
        <v>83</v>
      </c>
      <c r="AW139" s="14" t="s">
        <v>30</v>
      </c>
      <c r="AX139" s="14" t="s">
        <v>81</v>
      </c>
      <c r="AY139" s="272" t="s">
        <v>128</v>
      </c>
    </row>
    <row r="140" s="2" customFormat="1" ht="16.5" customHeight="1">
      <c r="A140" s="39"/>
      <c r="B140" s="40"/>
      <c r="C140" s="237" t="s">
        <v>157</v>
      </c>
      <c r="D140" s="237" t="s">
        <v>130</v>
      </c>
      <c r="E140" s="238" t="s">
        <v>1418</v>
      </c>
      <c r="F140" s="239" t="s">
        <v>1419</v>
      </c>
      <c r="G140" s="240" t="s">
        <v>535</v>
      </c>
      <c r="H140" s="241">
        <v>1</v>
      </c>
      <c r="I140" s="242"/>
      <c r="J140" s="243">
        <f>ROUND(I140*H140,2)</f>
        <v>0</v>
      </c>
      <c r="K140" s="244"/>
      <c r="L140" s="45"/>
      <c r="M140" s="245" t="s">
        <v>1</v>
      </c>
      <c r="N140" s="246" t="s">
        <v>38</v>
      </c>
      <c r="O140" s="92"/>
      <c r="P140" s="247">
        <f>O140*H140</f>
        <v>0</v>
      </c>
      <c r="Q140" s="247">
        <v>0</v>
      </c>
      <c r="R140" s="247">
        <f>Q140*H140</f>
        <v>0</v>
      </c>
      <c r="S140" s="247">
        <v>0</v>
      </c>
      <c r="T140" s="24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9" t="s">
        <v>1396</v>
      </c>
      <c r="AT140" s="249" t="s">
        <v>130</v>
      </c>
      <c r="AU140" s="249" t="s">
        <v>83</v>
      </c>
      <c r="AY140" s="18" t="s">
        <v>128</v>
      </c>
      <c r="BE140" s="250">
        <f>IF(N140="základní",J140,0)</f>
        <v>0</v>
      </c>
      <c r="BF140" s="250">
        <f>IF(N140="snížená",J140,0)</f>
        <v>0</v>
      </c>
      <c r="BG140" s="250">
        <f>IF(N140="zákl. přenesená",J140,0)</f>
        <v>0</v>
      </c>
      <c r="BH140" s="250">
        <f>IF(N140="sníž. přenesená",J140,0)</f>
        <v>0</v>
      </c>
      <c r="BI140" s="250">
        <f>IF(N140="nulová",J140,0)</f>
        <v>0</v>
      </c>
      <c r="BJ140" s="18" t="s">
        <v>81</v>
      </c>
      <c r="BK140" s="250">
        <f>ROUND(I140*H140,2)</f>
        <v>0</v>
      </c>
      <c r="BL140" s="18" t="s">
        <v>1396</v>
      </c>
      <c r="BM140" s="249" t="s">
        <v>1420</v>
      </c>
    </row>
    <row r="141" s="2" customFormat="1" ht="16.5" customHeight="1">
      <c r="A141" s="39"/>
      <c r="B141" s="40"/>
      <c r="C141" s="237" t="s">
        <v>167</v>
      </c>
      <c r="D141" s="237" t="s">
        <v>130</v>
      </c>
      <c r="E141" s="238" t="s">
        <v>1421</v>
      </c>
      <c r="F141" s="239" t="s">
        <v>1422</v>
      </c>
      <c r="G141" s="240" t="s">
        <v>535</v>
      </c>
      <c r="H141" s="241">
        <v>1</v>
      </c>
      <c r="I141" s="242"/>
      <c r="J141" s="243">
        <f>ROUND(I141*H141,2)</f>
        <v>0</v>
      </c>
      <c r="K141" s="244"/>
      <c r="L141" s="45"/>
      <c r="M141" s="245" t="s">
        <v>1</v>
      </c>
      <c r="N141" s="246" t="s">
        <v>38</v>
      </c>
      <c r="O141" s="92"/>
      <c r="P141" s="247">
        <f>O141*H141</f>
        <v>0</v>
      </c>
      <c r="Q141" s="247">
        <v>0</v>
      </c>
      <c r="R141" s="247">
        <f>Q141*H141</f>
        <v>0</v>
      </c>
      <c r="S141" s="247">
        <v>0</v>
      </c>
      <c r="T141" s="24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9" t="s">
        <v>1396</v>
      </c>
      <c r="AT141" s="249" t="s">
        <v>130</v>
      </c>
      <c r="AU141" s="249" t="s">
        <v>83</v>
      </c>
      <c r="AY141" s="18" t="s">
        <v>128</v>
      </c>
      <c r="BE141" s="250">
        <f>IF(N141="základní",J141,0)</f>
        <v>0</v>
      </c>
      <c r="BF141" s="250">
        <f>IF(N141="snížená",J141,0)</f>
        <v>0</v>
      </c>
      <c r="BG141" s="250">
        <f>IF(N141="zákl. přenesená",J141,0)</f>
        <v>0</v>
      </c>
      <c r="BH141" s="250">
        <f>IF(N141="sníž. přenesená",J141,0)</f>
        <v>0</v>
      </c>
      <c r="BI141" s="250">
        <f>IF(N141="nulová",J141,0)</f>
        <v>0</v>
      </c>
      <c r="BJ141" s="18" t="s">
        <v>81</v>
      </c>
      <c r="BK141" s="250">
        <f>ROUND(I141*H141,2)</f>
        <v>0</v>
      </c>
      <c r="BL141" s="18" t="s">
        <v>1396</v>
      </c>
      <c r="BM141" s="249" t="s">
        <v>1423</v>
      </c>
    </row>
    <row r="142" s="2" customFormat="1" ht="16.5" customHeight="1">
      <c r="A142" s="39"/>
      <c r="B142" s="40"/>
      <c r="C142" s="237" t="s">
        <v>177</v>
      </c>
      <c r="D142" s="237" t="s">
        <v>130</v>
      </c>
      <c r="E142" s="238" t="s">
        <v>1424</v>
      </c>
      <c r="F142" s="239" t="s">
        <v>1425</v>
      </c>
      <c r="G142" s="240" t="s">
        <v>535</v>
      </c>
      <c r="H142" s="241">
        <v>1</v>
      </c>
      <c r="I142" s="242"/>
      <c r="J142" s="243">
        <f>ROUND(I142*H142,2)</f>
        <v>0</v>
      </c>
      <c r="K142" s="244"/>
      <c r="L142" s="45"/>
      <c r="M142" s="245" t="s">
        <v>1</v>
      </c>
      <c r="N142" s="246" t="s">
        <v>38</v>
      </c>
      <c r="O142" s="92"/>
      <c r="P142" s="247">
        <f>O142*H142</f>
        <v>0</v>
      </c>
      <c r="Q142" s="247">
        <v>0</v>
      </c>
      <c r="R142" s="247">
        <f>Q142*H142</f>
        <v>0</v>
      </c>
      <c r="S142" s="247">
        <v>0</v>
      </c>
      <c r="T142" s="24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9" t="s">
        <v>1396</v>
      </c>
      <c r="AT142" s="249" t="s">
        <v>130</v>
      </c>
      <c r="AU142" s="249" t="s">
        <v>83</v>
      </c>
      <c r="AY142" s="18" t="s">
        <v>128</v>
      </c>
      <c r="BE142" s="250">
        <f>IF(N142="základní",J142,0)</f>
        <v>0</v>
      </c>
      <c r="BF142" s="250">
        <f>IF(N142="snížená",J142,0)</f>
        <v>0</v>
      </c>
      <c r="BG142" s="250">
        <f>IF(N142="zákl. přenesená",J142,0)</f>
        <v>0</v>
      </c>
      <c r="BH142" s="250">
        <f>IF(N142="sníž. přenesená",J142,0)</f>
        <v>0</v>
      </c>
      <c r="BI142" s="250">
        <f>IF(N142="nulová",J142,0)</f>
        <v>0</v>
      </c>
      <c r="BJ142" s="18" t="s">
        <v>81</v>
      </c>
      <c r="BK142" s="250">
        <f>ROUND(I142*H142,2)</f>
        <v>0</v>
      </c>
      <c r="BL142" s="18" t="s">
        <v>1396</v>
      </c>
      <c r="BM142" s="249" t="s">
        <v>1426</v>
      </c>
    </row>
    <row r="143" s="13" customFormat="1">
      <c r="A143" s="13"/>
      <c r="B143" s="251"/>
      <c r="C143" s="252"/>
      <c r="D143" s="253" t="s">
        <v>136</v>
      </c>
      <c r="E143" s="254" t="s">
        <v>1</v>
      </c>
      <c r="F143" s="255" t="s">
        <v>1427</v>
      </c>
      <c r="G143" s="252"/>
      <c r="H143" s="254" t="s">
        <v>1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1" t="s">
        <v>136</v>
      </c>
      <c r="AU143" s="261" t="s">
        <v>83</v>
      </c>
      <c r="AV143" s="13" t="s">
        <v>81</v>
      </c>
      <c r="AW143" s="13" t="s">
        <v>30</v>
      </c>
      <c r="AX143" s="13" t="s">
        <v>73</v>
      </c>
      <c r="AY143" s="261" t="s">
        <v>128</v>
      </c>
    </row>
    <row r="144" s="13" customFormat="1">
      <c r="A144" s="13"/>
      <c r="B144" s="251"/>
      <c r="C144" s="252"/>
      <c r="D144" s="253" t="s">
        <v>136</v>
      </c>
      <c r="E144" s="254" t="s">
        <v>1</v>
      </c>
      <c r="F144" s="255" t="s">
        <v>1428</v>
      </c>
      <c r="G144" s="252"/>
      <c r="H144" s="254" t="s">
        <v>1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136</v>
      </c>
      <c r="AU144" s="261" t="s">
        <v>83</v>
      </c>
      <c r="AV144" s="13" t="s">
        <v>81</v>
      </c>
      <c r="AW144" s="13" t="s">
        <v>30</v>
      </c>
      <c r="AX144" s="13" t="s">
        <v>73</v>
      </c>
      <c r="AY144" s="261" t="s">
        <v>128</v>
      </c>
    </row>
    <row r="145" s="13" customFormat="1">
      <c r="A145" s="13"/>
      <c r="B145" s="251"/>
      <c r="C145" s="252"/>
      <c r="D145" s="253" t="s">
        <v>136</v>
      </c>
      <c r="E145" s="254" t="s">
        <v>1</v>
      </c>
      <c r="F145" s="255" t="s">
        <v>1007</v>
      </c>
      <c r="G145" s="252"/>
      <c r="H145" s="254" t="s">
        <v>1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136</v>
      </c>
      <c r="AU145" s="261" t="s">
        <v>83</v>
      </c>
      <c r="AV145" s="13" t="s">
        <v>81</v>
      </c>
      <c r="AW145" s="13" t="s">
        <v>30</v>
      </c>
      <c r="AX145" s="13" t="s">
        <v>73</v>
      </c>
      <c r="AY145" s="261" t="s">
        <v>128</v>
      </c>
    </row>
    <row r="146" s="13" customFormat="1">
      <c r="A146" s="13"/>
      <c r="B146" s="251"/>
      <c r="C146" s="252"/>
      <c r="D146" s="253" t="s">
        <v>136</v>
      </c>
      <c r="E146" s="254" t="s">
        <v>1</v>
      </c>
      <c r="F146" s="255" t="s">
        <v>254</v>
      </c>
      <c r="G146" s="252"/>
      <c r="H146" s="254" t="s">
        <v>1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136</v>
      </c>
      <c r="AU146" s="261" t="s">
        <v>83</v>
      </c>
      <c r="AV146" s="13" t="s">
        <v>81</v>
      </c>
      <c r="AW146" s="13" t="s">
        <v>30</v>
      </c>
      <c r="AX146" s="13" t="s">
        <v>73</v>
      </c>
      <c r="AY146" s="261" t="s">
        <v>128</v>
      </c>
    </row>
    <row r="147" s="14" customFormat="1">
      <c r="A147" s="14"/>
      <c r="B147" s="262"/>
      <c r="C147" s="263"/>
      <c r="D147" s="253" t="s">
        <v>136</v>
      </c>
      <c r="E147" s="264" t="s">
        <v>1</v>
      </c>
      <c r="F147" s="265" t="s">
        <v>81</v>
      </c>
      <c r="G147" s="263"/>
      <c r="H147" s="266">
        <v>1</v>
      </c>
      <c r="I147" s="267"/>
      <c r="J147" s="263"/>
      <c r="K147" s="263"/>
      <c r="L147" s="268"/>
      <c r="M147" s="269"/>
      <c r="N147" s="270"/>
      <c r="O147" s="270"/>
      <c r="P147" s="270"/>
      <c r="Q147" s="270"/>
      <c r="R147" s="270"/>
      <c r="S147" s="270"/>
      <c r="T147" s="27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2" t="s">
        <v>136</v>
      </c>
      <c r="AU147" s="272" t="s">
        <v>83</v>
      </c>
      <c r="AV147" s="14" t="s">
        <v>83</v>
      </c>
      <c r="AW147" s="14" t="s">
        <v>30</v>
      </c>
      <c r="AX147" s="14" t="s">
        <v>81</v>
      </c>
      <c r="AY147" s="272" t="s">
        <v>128</v>
      </c>
    </row>
    <row r="148" s="2" customFormat="1" ht="16.5" customHeight="1">
      <c r="A148" s="39"/>
      <c r="B148" s="40"/>
      <c r="C148" s="237" t="s">
        <v>184</v>
      </c>
      <c r="D148" s="237" t="s">
        <v>130</v>
      </c>
      <c r="E148" s="238" t="s">
        <v>1429</v>
      </c>
      <c r="F148" s="239" t="s">
        <v>1430</v>
      </c>
      <c r="G148" s="240" t="s">
        <v>535</v>
      </c>
      <c r="H148" s="241">
        <v>1</v>
      </c>
      <c r="I148" s="242"/>
      <c r="J148" s="243">
        <f>ROUND(I148*H148,2)</f>
        <v>0</v>
      </c>
      <c r="K148" s="244"/>
      <c r="L148" s="45"/>
      <c r="M148" s="245" t="s">
        <v>1</v>
      </c>
      <c r="N148" s="246" t="s">
        <v>38</v>
      </c>
      <c r="O148" s="92"/>
      <c r="P148" s="247">
        <f>O148*H148</f>
        <v>0</v>
      </c>
      <c r="Q148" s="247">
        <v>0</v>
      </c>
      <c r="R148" s="247">
        <f>Q148*H148</f>
        <v>0</v>
      </c>
      <c r="S148" s="247">
        <v>0</v>
      </c>
      <c r="T148" s="24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9" t="s">
        <v>1396</v>
      </c>
      <c r="AT148" s="249" t="s">
        <v>130</v>
      </c>
      <c r="AU148" s="249" t="s">
        <v>83</v>
      </c>
      <c r="AY148" s="18" t="s">
        <v>128</v>
      </c>
      <c r="BE148" s="250">
        <f>IF(N148="základní",J148,0)</f>
        <v>0</v>
      </c>
      <c r="BF148" s="250">
        <f>IF(N148="snížená",J148,0)</f>
        <v>0</v>
      </c>
      <c r="BG148" s="250">
        <f>IF(N148="zákl. přenesená",J148,0)</f>
        <v>0</v>
      </c>
      <c r="BH148" s="250">
        <f>IF(N148="sníž. přenesená",J148,0)</f>
        <v>0</v>
      </c>
      <c r="BI148" s="250">
        <f>IF(N148="nulová",J148,0)</f>
        <v>0</v>
      </c>
      <c r="BJ148" s="18" t="s">
        <v>81</v>
      </c>
      <c r="BK148" s="250">
        <f>ROUND(I148*H148,2)</f>
        <v>0</v>
      </c>
      <c r="BL148" s="18" t="s">
        <v>1396</v>
      </c>
      <c r="BM148" s="249" t="s">
        <v>1431</v>
      </c>
    </row>
    <row r="149" s="13" customFormat="1">
      <c r="A149" s="13"/>
      <c r="B149" s="251"/>
      <c r="C149" s="252"/>
      <c r="D149" s="253" t="s">
        <v>136</v>
      </c>
      <c r="E149" s="254" t="s">
        <v>1</v>
      </c>
      <c r="F149" s="255" t="s">
        <v>1432</v>
      </c>
      <c r="G149" s="252"/>
      <c r="H149" s="254" t="s">
        <v>1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136</v>
      </c>
      <c r="AU149" s="261" t="s">
        <v>83</v>
      </c>
      <c r="AV149" s="13" t="s">
        <v>81</v>
      </c>
      <c r="AW149" s="13" t="s">
        <v>30</v>
      </c>
      <c r="AX149" s="13" t="s">
        <v>73</v>
      </c>
      <c r="AY149" s="261" t="s">
        <v>128</v>
      </c>
    </row>
    <row r="150" s="14" customFormat="1">
      <c r="A150" s="14"/>
      <c r="B150" s="262"/>
      <c r="C150" s="263"/>
      <c r="D150" s="253" t="s">
        <v>136</v>
      </c>
      <c r="E150" s="264" t="s">
        <v>1</v>
      </c>
      <c r="F150" s="265" t="s">
        <v>81</v>
      </c>
      <c r="G150" s="263"/>
      <c r="H150" s="266">
        <v>1</v>
      </c>
      <c r="I150" s="267"/>
      <c r="J150" s="263"/>
      <c r="K150" s="263"/>
      <c r="L150" s="268"/>
      <c r="M150" s="269"/>
      <c r="N150" s="270"/>
      <c r="O150" s="270"/>
      <c r="P150" s="270"/>
      <c r="Q150" s="270"/>
      <c r="R150" s="270"/>
      <c r="S150" s="270"/>
      <c r="T150" s="27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2" t="s">
        <v>136</v>
      </c>
      <c r="AU150" s="272" t="s">
        <v>83</v>
      </c>
      <c r="AV150" s="14" t="s">
        <v>83</v>
      </c>
      <c r="AW150" s="14" t="s">
        <v>30</v>
      </c>
      <c r="AX150" s="14" t="s">
        <v>81</v>
      </c>
      <c r="AY150" s="272" t="s">
        <v>128</v>
      </c>
    </row>
    <row r="151" s="2" customFormat="1" ht="21.75" customHeight="1">
      <c r="A151" s="39"/>
      <c r="B151" s="40"/>
      <c r="C151" s="237" t="s">
        <v>188</v>
      </c>
      <c r="D151" s="237" t="s">
        <v>130</v>
      </c>
      <c r="E151" s="238" t="s">
        <v>1433</v>
      </c>
      <c r="F151" s="239" t="s">
        <v>1434</v>
      </c>
      <c r="G151" s="240" t="s">
        <v>535</v>
      </c>
      <c r="H151" s="241">
        <v>1</v>
      </c>
      <c r="I151" s="242"/>
      <c r="J151" s="243">
        <f>ROUND(I151*H151,2)</f>
        <v>0</v>
      </c>
      <c r="K151" s="244"/>
      <c r="L151" s="45"/>
      <c r="M151" s="245" t="s">
        <v>1</v>
      </c>
      <c r="N151" s="246" t="s">
        <v>38</v>
      </c>
      <c r="O151" s="92"/>
      <c r="P151" s="247">
        <f>O151*H151</f>
        <v>0</v>
      </c>
      <c r="Q151" s="247">
        <v>0</v>
      </c>
      <c r="R151" s="247">
        <f>Q151*H151</f>
        <v>0</v>
      </c>
      <c r="S151" s="247">
        <v>0</v>
      </c>
      <c r="T151" s="24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9" t="s">
        <v>1396</v>
      </c>
      <c r="AT151" s="249" t="s">
        <v>130</v>
      </c>
      <c r="AU151" s="249" t="s">
        <v>83</v>
      </c>
      <c r="AY151" s="18" t="s">
        <v>128</v>
      </c>
      <c r="BE151" s="250">
        <f>IF(N151="základní",J151,0)</f>
        <v>0</v>
      </c>
      <c r="BF151" s="250">
        <f>IF(N151="snížená",J151,0)</f>
        <v>0</v>
      </c>
      <c r="BG151" s="250">
        <f>IF(N151="zákl. přenesená",J151,0)</f>
        <v>0</v>
      </c>
      <c r="BH151" s="250">
        <f>IF(N151="sníž. přenesená",J151,0)</f>
        <v>0</v>
      </c>
      <c r="BI151" s="250">
        <f>IF(N151="nulová",J151,0)</f>
        <v>0</v>
      </c>
      <c r="BJ151" s="18" t="s">
        <v>81</v>
      </c>
      <c r="BK151" s="250">
        <f>ROUND(I151*H151,2)</f>
        <v>0</v>
      </c>
      <c r="BL151" s="18" t="s">
        <v>1396</v>
      </c>
      <c r="BM151" s="249" t="s">
        <v>1435</v>
      </c>
    </row>
    <row r="152" s="2" customFormat="1" ht="16.5" customHeight="1">
      <c r="A152" s="39"/>
      <c r="B152" s="40"/>
      <c r="C152" s="237" t="s">
        <v>196</v>
      </c>
      <c r="D152" s="237" t="s">
        <v>130</v>
      </c>
      <c r="E152" s="238" t="s">
        <v>1436</v>
      </c>
      <c r="F152" s="239" t="s">
        <v>1437</v>
      </c>
      <c r="G152" s="240" t="s">
        <v>535</v>
      </c>
      <c r="H152" s="241">
        <v>1</v>
      </c>
      <c r="I152" s="242"/>
      <c r="J152" s="243">
        <f>ROUND(I152*H152,2)</f>
        <v>0</v>
      </c>
      <c r="K152" s="244"/>
      <c r="L152" s="45"/>
      <c r="M152" s="245" t="s">
        <v>1</v>
      </c>
      <c r="N152" s="246" t="s">
        <v>38</v>
      </c>
      <c r="O152" s="92"/>
      <c r="P152" s="247">
        <f>O152*H152</f>
        <v>0</v>
      </c>
      <c r="Q152" s="247">
        <v>0</v>
      </c>
      <c r="R152" s="247">
        <f>Q152*H152</f>
        <v>0</v>
      </c>
      <c r="S152" s="247">
        <v>0</v>
      </c>
      <c r="T152" s="24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9" t="s">
        <v>1396</v>
      </c>
      <c r="AT152" s="249" t="s">
        <v>130</v>
      </c>
      <c r="AU152" s="249" t="s">
        <v>83</v>
      </c>
      <c r="AY152" s="18" t="s">
        <v>128</v>
      </c>
      <c r="BE152" s="250">
        <f>IF(N152="základní",J152,0)</f>
        <v>0</v>
      </c>
      <c r="BF152" s="250">
        <f>IF(N152="snížená",J152,0)</f>
        <v>0</v>
      </c>
      <c r="BG152" s="250">
        <f>IF(N152="zákl. přenesená",J152,0)</f>
        <v>0</v>
      </c>
      <c r="BH152" s="250">
        <f>IF(N152="sníž. přenesená",J152,0)</f>
        <v>0</v>
      </c>
      <c r="BI152" s="250">
        <f>IF(N152="nulová",J152,0)</f>
        <v>0</v>
      </c>
      <c r="BJ152" s="18" t="s">
        <v>81</v>
      </c>
      <c r="BK152" s="250">
        <f>ROUND(I152*H152,2)</f>
        <v>0</v>
      </c>
      <c r="BL152" s="18" t="s">
        <v>1396</v>
      </c>
      <c r="BM152" s="249" t="s">
        <v>1438</v>
      </c>
    </row>
    <row r="153" s="13" customFormat="1">
      <c r="A153" s="13"/>
      <c r="B153" s="251"/>
      <c r="C153" s="252"/>
      <c r="D153" s="253" t="s">
        <v>136</v>
      </c>
      <c r="E153" s="254" t="s">
        <v>1</v>
      </c>
      <c r="F153" s="255" t="s">
        <v>1439</v>
      </c>
      <c r="G153" s="252"/>
      <c r="H153" s="254" t="s">
        <v>1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1" t="s">
        <v>136</v>
      </c>
      <c r="AU153" s="261" t="s">
        <v>83</v>
      </c>
      <c r="AV153" s="13" t="s">
        <v>81</v>
      </c>
      <c r="AW153" s="13" t="s">
        <v>30</v>
      </c>
      <c r="AX153" s="13" t="s">
        <v>73</v>
      </c>
      <c r="AY153" s="261" t="s">
        <v>128</v>
      </c>
    </row>
    <row r="154" s="13" customFormat="1">
      <c r="A154" s="13"/>
      <c r="B154" s="251"/>
      <c r="C154" s="252"/>
      <c r="D154" s="253" t="s">
        <v>136</v>
      </c>
      <c r="E154" s="254" t="s">
        <v>1</v>
      </c>
      <c r="F154" s="255" t="s">
        <v>1440</v>
      </c>
      <c r="G154" s="252"/>
      <c r="H154" s="254" t="s">
        <v>1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1" t="s">
        <v>136</v>
      </c>
      <c r="AU154" s="261" t="s">
        <v>83</v>
      </c>
      <c r="AV154" s="13" t="s">
        <v>81</v>
      </c>
      <c r="AW154" s="13" t="s">
        <v>30</v>
      </c>
      <c r="AX154" s="13" t="s">
        <v>73</v>
      </c>
      <c r="AY154" s="261" t="s">
        <v>128</v>
      </c>
    </row>
    <row r="155" s="13" customFormat="1">
      <c r="A155" s="13"/>
      <c r="B155" s="251"/>
      <c r="C155" s="252"/>
      <c r="D155" s="253" t="s">
        <v>136</v>
      </c>
      <c r="E155" s="254" t="s">
        <v>1</v>
      </c>
      <c r="F155" s="255" t="s">
        <v>1441</v>
      </c>
      <c r="G155" s="252"/>
      <c r="H155" s="254" t="s">
        <v>1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136</v>
      </c>
      <c r="AU155" s="261" t="s">
        <v>83</v>
      </c>
      <c r="AV155" s="13" t="s">
        <v>81</v>
      </c>
      <c r="AW155" s="13" t="s">
        <v>30</v>
      </c>
      <c r="AX155" s="13" t="s">
        <v>73</v>
      </c>
      <c r="AY155" s="261" t="s">
        <v>128</v>
      </c>
    </row>
    <row r="156" s="13" customFormat="1">
      <c r="A156" s="13"/>
      <c r="B156" s="251"/>
      <c r="C156" s="252"/>
      <c r="D156" s="253" t="s">
        <v>136</v>
      </c>
      <c r="E156" s="254" t="s">
        <v>1</v>
      </c>
      <c r="F156" s="255" t="s">
        <v>1442</v>
      </c>
      <c r="G156" s="252"/>
      <c r="H156" s="254" t="s">
        <v>1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136</v>
      </c>
      <c r="AU156" s="261" t="s">
        <v>83</v>
      </c>
      <c r="AV156" s="13" t="s">
        <v>81</v>
      </c>
      <c r="AW156" s="13" t="s">
        <v>30</v>
      </c>
      <c r="AX156" s="13" t="s">
        <v>73</v>
      </c>
      <c r="AY156" s="261" t="s">
        <v>128</v>
      </c>
    </row>
    <row r="157" s="14" customFormat="1">
      <c r="A157" s="14"/>
      <c r="B157" s="262"/>
      <c r="C157" s="263"/>
      <c r="D157" s="253" t="s">
        <v>136</v>
      </c>
      <c r="E157" s="264" t="s">
        <v>1</v>
      </c>
      <c r="F157" s="265" t="s">
        <v>81</v>
      </c>
      <c r="G157" s="263"/>
      <c r="H157" s="266">
        <v>1</v>
      </c>
      <c r="I157" s="267"/>
      <c r="J157" s="263"/>
      <c r="K157" s="263"/>
      <c r="L157" s="268"/>
      <c r="M157" s="269"/>
      <c r="N157" s="270"/>
      <c r="O157" s="270"/>
      <c r="P157" s="270"/>
      <c r="Q157" s="270"/>
      <c r="R157" s="270"/>
      <c r="S157" s="270"/>
      <c r="T157" s="27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2" t="s">
        <v>136</v>
      </c>
      <c r="AU157" s="272" t="s">
        <v>83</v>
      </c>
      <c r="AV157" s="14" t="s">
        <v>83</v>
      </c>
      <c r="AW157" s="14" t="s">
        <v>30</v>
      </c>
      <c r="AX157" s="14" t="s">
        <v>81</v>
      </c>
      <c r="AY157" s="272" t="s">
        <v>128</v>
      </c>
    </row>
    <row r="158" s="2" customFormat="1" ht="16.5" customHeight="1">
      <c r="A158" s="39"/>
      <c r="B158" s="40"/>
      <c r="C158" s="237" t="s">
        <v>202</v>
      </c>
      <c r="D158" s="237" t="s">
        <v>130</v>
      </c>
      <c r="E158" s="238" t="s">
        <v>1443</v>
      </c>
      <c r="F158" s="239" t="s">
        <v>1444</v>
      </c>
      <c r="G158" s="240" t="s">
        <v>535</v>
      </c>
      <c r="H158" s="241">
        <v>1</v>
      </c>
      <c r="I158" s="242"/>
      <c r="J158" s="243">
        <f>ROUND(I158*H158,2)</f>
        <v>0</v>
      </c>
      <c r="K158" s="244"/>
      <c r="L158" s="45"/>
      <c r="M158" s="245" t="s">
        <v>1</v>
      </c>
      <c r="N158" s="246" t="s">
        <v>38</v>
      </c>
      <c r="O158" s="92"/>
      <c r="P158" s="247">
        <f>O158*H158</f>
        <v>0</v>
      </c>
      <c r="Q158" s="247">
        <v>0</v>
      </c>
      <c r="R158" s="247">
        <f>Q158*H158</f>
        <v>0</v>
      </c>
      <c r="S158" s="247">
        <v>0</v>
      </c>
      <c r="T158" s="24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9" t="s">
        <v>1396</v>
      </c>
      <c r="AT158" s="249" t="s">
        <v>130</v>
      </c>
      <c r="AU158" s="249" t="s">
        <v>83</v>
      </c>
      <c r="AY158" s="18" t="s">
        <v>128</v>
      </c>
      <c r="BE158" s="250">
        <f>IF(N158="základní",J158,0)</f>
        <v>0</v>
      </c>
      <c r="BF158" s="250">
        <f>IF(N158="snížená",J158,0)</f>
        <v>0</v>
      </c>
      <c r="BG158" s="250">
        <f>IF(N158="zákl. přenesená",J158,0)</f>
        <v>0</v>
      </c>
      <c r="BH158" s="250">
        <f>IF(N158="sníž. přenesená",J158,0)</f>
        <v>0</v>
      </c>
      <c r="BI158" s="250">
        <f>IF(N158="nulová",J158,0)</f>
        <v>0</v>
      </c>
      <c r="BJ158" s="18" t="s">
        <v>81</v>
      </c>
      <c r="BK158" s="250">
        <f>ROUND(I158*H158,2)</f>
        <v>0</v>
      </c>
      <c r="BL158" s="18" t="s">
        <v>1396</v>
      </c>
      <c r="BM158" s="249" t="s">
        <v>1445</v>
      </c>
    </row>
    <row r="159" s="2" customFormat="1" ht="16.5" customHeight="1">
      <c r="A159" s="39"/>
      <c r="B159" s="40"/>
      <c r="C159" s="237" t="s">
        <v>218</v>
      </c>
      <c r="D159" s="237" t="s">
        <v>130</v>
      </c>
      <c r="E159" s="238" t="s">
        <v>1446</v>
      </c>
      <c r="F159" s="239" t="s">
        <v>1447</v>
      </c>
      <c r="G159" s="240" t="s">
        <v>535</v>
      </c>
      <c r="H159" s="241">
        <v>1</v>
      </c>
      <c r="I159" s="242"/>
      <c r="J159" s="243">
        <f>ROUND(I159*H159,2)</f>
        <v>0</v>
      </c>
      <c r="K159" s="244"/>
      <c r="L159" s="45"/>
      <c r="M159" s="245" t="s">
        <v>1</v>
      </c>
      <c r="N159" s="246" t="s">
        <v>38</v>
      </c>
      <c r="O159" s="92"/>
      <c r="P159" s="247">
        <f>O159*H159</f>
        <v>0</v>
      </c>
      <c r="Q159" s="247">
        <v>0</v>
      </c>
      <c r="R159" s="247">
        <f>Q159*H159</f>
        <v>0</v>
      </c>
      <c r="S159" s="247">
        <v>0</v>
      </c>
      <c r="T159" s="24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9" t="s">
        <v>1396</v>
      </c>
      <c r="AT159" s="249" t="s">
        <v>130</v>
      </c>
      <c r="AU159" s="249" t="s">
        <v>83</v>
      </c>
      <c r="AY159" s="18" t="s">
        <v>128</v>
      </c>
      <c r="BE159" s="250">
        <f>IF(N159="základní",J159,0)</f>
        <v>0</v>
      </c>
      <c r="BF159" s="250">
        <f>IF(N159="snížená",J159,0)</f>
        <v>0</v>
      </c>
      <c r="BG159" s="250">
        <f>IF(N159="zákl. přenesená",J159,0)</f>
        <v>0</v>
      </c>
      <c r="BH159" s="250">
        <f>IF(N159="sníž. přenesená",J159,0)</f>
        <v>0</v>
      </c>
      <c r="BI159" s="250">
        <f>IF(N159="nulová",J159,0)</f>
        <v>0</v>
      </c>
      <c r="BJ159" s="18" t="s">
        <v>81</v>
      </c>
      <c r="BK159" s="250">
        <f>ROUND(I159*H159,2)</f>
        <v>0</v>
      </c>
      <c r="BL159" s="18" t="s">
        <v>1396</v>
      </c>
      <c r="BM159" s="249" t="s">
        <v>1448</v>
      </c>
    </row>
    <row r="160" s="2" customFormat="1" ht="16.5" customHeight="1">
      <c r="A160" s="39"/>
      <c r="B160" s="40"/>
      <c r="C160" s="237" t="s">
        <v>225</v>
      </c>
      <c r="D160" s="237" t="s">
        <v>130</v>
      </c>
      <c r="E160" s="238" t="s">
        <v>1449</v>
      </c>
      <c r="F160" s="239" t="s">
        <v>1450</v>
      </c>
      <c r="G160" s="240" t="s">
        <v>535</v>
      </c>
      <c r="H160" s="241">
        <v>1</v>
      </c>
      <c r="I160" s="242"/>
      <c r="J160" s="243">
        <f>ROUND(I160*H160,2)</f>
        <v>0</v>
      </c>
      <c r="K160" s="244"/>
      <c r="L160" s="45"/>
      <c r="M160" s="245" t="s">
        <v>1</v>
      </c>
      <c r="N160" s="246" t="s">
        <v>38</v>
      </c>
      <c r="O160" s="92"/>
      <c r="P160" s="247">
        <f>O160*H160</f>
        <v>0</v>
      </c>
      <c r="Q160" s="247">
        <v>0</v>
      </c>
      <c r="R160" s="247">
        <f>Q160*H160</f>
        <v>0</v>
      </c>
      <c r="S160" s="247">
        <v>0</v>
      </c>
      <c r="T160" s="24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9" t="s">
        <v>1396</v>
      </c>
      <c r="AT160" s="249" t="s">
        <v>130</v>
      </c>
      <c r="AU160" s="249" t="s">
        <v>83</v>
      </c>
      <c r="AY160" s="18" t="s">
        <v>128</v>
      </c>
      <c r="BE160" s="250">
        <f>IF(N160="základní",J160,0)</f>
        <v>0</v>
      </c>
      <c r="BF160" s="250">
        <f>IF(N160="snížená",J160,0)</f>
        <v>0</v>
      </c>
      <c r="BG160" s="250">
        <f>IF(N160="zákl. přenesená",J160,0)</f>
        <v>0</v>
      </c>
      <c r="BH160" s="250">
        <f>IF(N160="sníž. přenesená",J160,0)</f>
        <v>0</v>
      </c>
      <c r="BI160" s="250">
        <f>IF(N160="nulová",J160,0)</f>
        <v>0</v>
      </c>
      <c r="BJ160" s="18" t="s">
        <v>81</v>
      </c>
      <c r="BK160" s="250">
        <f>ROUND(I160*H160,2)</f>
        <v>0</v>
      </c>
      <c r="BL160" s="18" t="s">
        <v>1396</v>
      </c>
      <c r="BM160" s="249" t="s">
        <v>1451</v>
      </c>
    </row>
    <row r="161" s="2" customFormat="1" ht="21.75" customHeight="1">
      <c r="A161" s="39"/>
      <c r="B161" s="40"/>
      <c r="C161" s="237" t="s">
        <v>230</v>
      </c>
      <c r="D161" s="237" t="s">
        <v>130</v>
      </c>
      <c r="E161" s="238" t="s">
        <v>1452</v>
      </c>
      <c r="F161" s="239" t="s">
        <v>1453</v>
      </c>
      <c r="G161" s="240" t="s">
        <v>535</v>
      </c>
      <c r="H161" s="241">
        <v>1</v>
      </c>
      <c r="I161" s="242"/>
      <c r="J161" s="243">
        <f>ROUND(I161*H161,2)</f>
        <v>0</v>
      </c>
      <c r="K161" s="244"/>
      <c r="L161" s="45"/>
      <c r="M161" s="306" t="s">
        <v>1</v>
      </c>
      <c r="N161" s="307" t="s">
        <v>38</v>
      </c>
      <c r="O161" s="308"/>
      <c r="P161" s="309">
        <f>O161*H161</f>
        <v>0</v>
      </c>
      <c r="Q161" s="309">
        <v>0</v>
      </c>
      <c r="R161" s="309">
        <f>Q161*H161</f>
        <v>0</v>
      </c>
      <c r="S161" s="309">
        <v>0</v>
      </c>
      <c r="T161" s="31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9" t="s">
        <v>1396</v>
      </c>
      <c r="AT161" s="249" t="s">
        <v>130</v>
      </c>
      <c r="AU161" s="249" t="s">
        <v>83</v>
      </c>
      <c r="AY161" s="18" t="s">
        <v>128</v>
      </c>
      <c r="BE161" s="250">
        <f>IF(N161="základní",J161,0)</f>
        <v>0</v>
      </c>
      <c r="BF161" s="250">
        <f>IF(N161="snížená",J161,0)</f>
        <v>0</v>
      </c>
      <c r="BG161" s="250">
        <f>IF(N161="zákl. přenesená",J161,0)</f>
        <v>0</v>
      </c>
      <c r="BH161" s="250">
        <f>IF(N161="sníž. přenesená",J161,0)</f>
        <v>0</v>
      </c>
      <c r="BI161" s="250">
        <f>IF(N161="nulová",J161,0)</f>
        <v>0</v>
      </c>
      <c r="BJ161" s="18" t="s">
        <v>81</v>
      </c>
      <c r="BK161" s="250">
        <f>ROUND(I161*H161,2)</f>
        <v>0</v>
      </c>
      <c r="BL161" s="18" t="s">
        <v>1396</v>
      </c>
      <c r="BM161" s="249" t="s">
        <v>1454</v>
      </c>
    </row>
    <row r="162" s="2" customFormat="1" ht="6.96" customHeight="1">
      <c r="A162" s="39"/>
      <c r="B162" s="67"/>
      <c r="C162" s="68"/>
      <c r="D162" s="68"/>
      <c r="E162" s="68"/>
      <c r="F162" s="68"/>
      <c r="G162" s="68"/>
      <c r="H162" s="68"/>
      <c r="I162" s="184"/>
      <c r="J162" s="68"/>
      <c r="K162" s="68"/>
      <c r="L162" s="45"/>
      <c r="M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</row>
  </sheetData>
  <sheetProtection sheet="1" autoFilter="0" formatColumns="0" formatRows="0" objects="1" scenarios="1" spinCount="100000" saltValue="0QjUN0qLt4/cVL78/R5f3KNMqXOyWwWORPkVfITxt7By8HAeWLPgabyXJp2Z2CiXeU7ns6Zp/zMaIX2qTtv/Jw==" hashValue="jmHlgZagaMvHJDtU47YKe5gymzLe2nehoYDYXXsZ8NE4wspZcXCfI35ghfNsBBaoBxJcgiMiDVJOzUNyF/ptag==" algorithmName="SHA-512" password="CC35"/>
  <autoFilter ref="C117:K16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LAPTOP-A3D5TR5D\zdeněk</dc:creator>
  <cp:lastModifiedBy>LAPTOP-A3D5TR5D\zdeněk</cp:lastModifiedBy>
  <dcterms:created xsi:type="dcterms:W3CDTF">2020-10-23T07:29:56Z</dcterms:created>
  <dcterms:modified xsi:type="dcterms:W3CDTF">2020-10-23T07:30:09Z</dcterms:modified>
</cp:coreProperties>
</file>